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an.homont\Desktop\"/>
    </mc:Choice>
  </mc:AlternateContent>
  <xr:revisionPtr revIDLastSave="0" documentId="13_ncr:1_{65AFD1A8-5AEB-4137-89B3-79BC5EE70D02}" xr6:coauthVersionLast="47" xr6:coauthVersionMax="47" xr10:uidLastSave="{00000000-0000-0000-0000-000000000000}"/>
  <bookViews>
    <workbookView xWindow="20370" yWindow="-6630" windowWidth="29040" windowHeight="15840" activeTab="2" xr2:uid="{87337B3D-EF9F-4DD3-9343-628BE2967EC3}"/>
  </bookViews>
  <sheets>
    <sheet name="Modèle" sheetId="1" r:id="rId1"/>
    <sheet name="2021" sheetId="2" r:id="rId2"/>
    <sheet name="2022" sheetId="3" r:id="rId3"/>
    <sheet name="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  <c r="K22" i="1"/>
  <c r="K21" i="1"/>
  <c r="K20" i="1"/>
  <c r="K19" i="1"/>
  <c r="K18" i="1"/>
  <c r="K17" i="1"/>
  <c r="K16" i="1"/>
  <c r="K15" i="1"/>
  <c r="K14" i="1"/>
  <c r="K13" i="1"/>
  <c r="K12" i="1"/>
  <c r="K11" i="1"/>
  <c r="K22" i="2"/>
  <c r="K21" i="2"/>
  <c r="K20" i="2"/>
  <c r="K19" i="2"/>
  <c r="K18" i="2"/>
  <c r="K17" i="2"/>
  <c r="K16" i="2"/>
  <c r="K15" i="2"/>
  <c r="K14" i="2"/>
  <c r="K13" i="2"/>
  <c r="K12" i="2"/>
  <c r="K21" i="3"/>
  <c r="L21" i="3" s="1"/>
  <c r="M21" i="3" s="1"/>
  <c r="Q21" i="3" s="1"/>
  <c r="K20" i="3"/>
  <c r="K19" i="3"/>
  <c r="K16" i="3"/>
  <c r="K15" i="3"/>
  <c r="K14" i="3"/>
  <c r="K13" i="3"/>
  <c r="K12" i="3"/>
  <c r="K11" i="3"/>
  <c r="J11" i="3"/>
  <c r="J12" i="3"/>
  <c r="J13" i="3"/>
  <c r="J14" i="3"/>
  <c r="J15" i="3"/>
  <c r="J16" i="3"/>
  <c r="J19" i="3"/>
  <c r="J20" i="3"/>
  <c r="J21" i="3"/>
  <c r="K12" i="4"/>
  <c r="K13" i="4"/>
  <c r="K14" i="4"/>
  <c r="K15" i="4"/>
  <c r="K16" i="4"/>
  <c r="K17" i="4"/>
  <c r="K18" i="4"/>
  <c r="K19" i="4"/>
  <c r="K20" i="4"/>
  <c r="K21" i="4"/>
  <c r="K22" i="4"/>
  <c r="P22" i="4"/>
  <c r="H22" i="4"/>
  <c r="G22" i="4"/>
  <c r="D22" i="4"/>
  <c r="J22" i="4" s="1"/>
  <c r="P21" i="4"/>
  <c r="H21" i="4"/>
  <c r="G21" i="4"/>
  <c r="D21" i="4"/>
  <c r="J21" i="4" s="1"/>
  <c r="P20" i="4"/>
  <c r="H20" i="4"/>
  <c r="G20" i="4"/>
  <c r="D20" i="4"/>
  <c r="J20" i="4" s="1"/>
  <c r="P19" i="4"/>
  <c r="H19" i="4"/>
  <c r="G19" i="4"/>
  <c r="D19" i="4"/>
  <c r="J19" i="4" s="1"/>
  <c r="P18" i="4"/>
  <c r="H18" i="4"/>
  <c r="G18" i="4"/>
  <c r="D18" i="4"/>
  <c r="J18" i="4" s="1"/>
  <c r="L18" i="4" s="1"/>
  <c r="P17" i="4"/>
  <c r="H17" i="4"/>
  <c r="G17" i="4"/>
  <c r="D17" i="4"/>
  <c r="J17" i="4" s="1"/>
  <c r="P16" i="4"/>
  <c r="H16" i="4"/>
  <c r="G16" i="4"/>
  <c r="D16" i="4"/>
  <c r="J16" i="4" s="1"/>
  <c r="L16" i="4" s="1"/>
  <c r="P15" i="4"/>
  <c r="H15" i="4"/>
  <c r="G15" i="4"/>
  <c r="D15" i="4"/>
  <c r="J15" i="4" s="1"/>
  <c r="L15" i="4" s="1"/>
  <c r="P14" i="4"/>
  <c r="H14" i="4"/>
  <c r="G14" i="4"/>
  <c r="D14" i="4"/>
  <c r="J14" i="4" s="1"/>
  <c r="L14" i="4" s="1"/>
  <c r="P13" i="4"/>
  <c r="H13" i="4"/>
  <c r="G13" i="4"/>
  <c r="D13" i="4"/>
  <c r="J13" i="4" s="1"/>
  <c r="P12" i="4"/>
  <c r="H12" i="4"/>
  <c r="G12" i="4"/>
  <c r="D12" i="4"/>
  <c r="J12" i="4" s="1"/>
  <c r="P11" i="4"/>
  <c r="H11" i="4"/>
  <c r="G11" i="4"/>
  <c r="D11" i="4"/>
  <c r="J11" i="4" s="1"/>
  <c r="K11" i="4" s="1"/>
  <c r="P22" i="3"/>
  <c r="H22" i="3"/>
  <c r="G22" i="3"/>
  <c r="D22" i="3"/>
  <c r="J22" i="3" s="1"/>
  <c r="K22" i="3" s="1"/>
  <c r="P21" i="3"/>
  <c r="H21" i="3"/>
  <c r="G21" i="3"/>
  <c r="D21" i="3"/>
  <c r="P20" i="3"/>
  <c r="H20" i="3"/>
  <c r="G20" i="3"/>
  <c r="D20" i="3"/>
  <c r="P19" i="3"/>
  <c r="H19" i="3"/>
  <c r="G19" i="3"/>
  <c r="D19" i="3"/>
  <c r="P18" i="3"/>
  <c r="H18" i="3"/>
  <c r="G18" i="3"/>
  <c r="D18" i="3"/>
  <c r="J18" i="3" s="1"/>
  <c r="K18" i="3" s="1"/>
  <c r="P17" i="3"/>
  <c r="G17" i="3"/>
  <c r="D17" i="3"/>
  <c r="P16" i="3"/>
  <c r="H16" i="3"/>
  <c r="G16" i="3"/>
  <c r="D16" i="3"/>
  <c r="P15" i="3"/>
  <c r="H15" i="3"/>
  <c r="G15" i="3"/>
  <c r="D15" i="3"/>
  <c r="P14" i="3"/>
  <c r="H14" i="3"/>
  <c r="G14" i="3"/>
  <c r="D14" i="3"/>
  <c r="P13" i="3"/>
  <c r="H13" i="3"/>
  <c r="G13" i="3"/>
  <c r="D13" i="3"/>
  <c r="P12" i="3"/>
  <c r="H12" i="3"/>
  <c r="G12" i="3"/>
  <c r="D12" i="3"/>
  <c r="P11" i="3"/>
  <c r="H11" i="3"/>
  <c r="G11" i="3"/>
  <c r="D11" i="3"/>
  <c r="P22" i="2"/>
  <c r="H22" i="2"/>
  <c r="G22" i="2"/>
  <c r="D22" i="2"/>
  <c r="J22" i="2" s="1"/>
  <c r="P21" i="2"/>
  <c r="H21" i="2"/>
  <c r="G21" i="2"/>
  <c r="D21" i="2"/>
  <c r="J21" i="2" s="1"/>
  <c r="L21" i="2" s="1"/>
  <c r="P20" i="2"/>
  <c r="H20" i="2"/>
  <c r="G20" i="2"/>
  <c r="D20" i="2"/>
  <c r="J20" i="2" s="1"/>
  <c r="P19" i="2"/>
  <c r="J19" i="2"/>
  <c r="L19" i="2" s="1"/>
  <c r="H19" i="2"/>
  <c r="G19" i="2"/>
  <c r="D19" i="2"/>
  <c r="P18" i="2"/>
  <c r="H18" i="2"/>
  <c r="G18" i="2"/>
  <c r="D18" i="2"/>
  <c r="J18" i="2" s="1"/>
  <c r="L18" i="2" s="1"/>
  <c r="P17" i="2"/>
  <c r="H17" i="2"/>
  <c r="G17" i="2"/>
  <c r="D17" i="2"/>
  <c r="J17" i="2" s="1"/>
  <c r="L17" i="2" s="1"/>
  <c r="P16" i="2"/>
  <c r="H16" i="2"/>
  <c r="G16" i="2"/>
  <c r="D16" i="2"/>
  <c r="J16" i="2" s="1"/>
  <c r="L16" i="2" s="1"/>
  <c r="P15" i="2"/>
  <c r="H15" i="2"/>
  <c r="G15" i="2"/>
  <c r="D15" i="2"/>
  <c r="J15" i="2" s="1"/>
  <c r="P14" i="2"/>
  <c r="J14" i="2"/>
  <c r="H14" i="2"/>
  <c r="G14" i="2"/>
  <c r="D14" i="2"/>
  <c r="P13" i="2"/>
  <c r="H13" i="2"/>
  <c r="G13" i="2"/>
  <c r="D13" i="2"/>
  <c r="J13" i="2" s="1"/>
  <c r="L13" i="2" s="1"/>
  <c r="P12" i="2"/>
  <c r="H12" i="2"/>
  <c r="G12" i="2"/>
  <c r="D12" i="2"/>
  <c r="J12" i="2" s="1"/>
  <c r="P11" i="2"/>
  <c r="H11" i="2"/>
  <c r="G11" i="2"/>
  <c r="G23" i="2" s="1"/>
  <c r="D11" i="2"/>
  <c r="J11" i="2" s="1"/>
  <c r="K11" i="2" s="1"/>
  <c r="P12" i="1"/>
  <c r="P13" i="1"/>
  <c r="P14" i="1"/>
  <c r="P15" i="1"/>
  <c r="P16" i="1"/>
  <c r="P17" i="1"/>
  <c r="P18" i="1"/>
  <c r="P19" i="1"/>
  <c r="P20" i="1"/>
  <c r="P21" i="1"/>
  <c r="P22" i="1"/>
  <c r="P11" i="1"/>
  <c r="D12" i="1"/>
  <c r="J12" i="1" s="1"/>
  <c r="G12" i="1"/>
  <c r="H12" i="1"/>
  <c r="D13" i="1"/>
  <c r="J13" i="1" s="1"/>
  <c r="L13" i="1" s="1"/>
  <c r="G13" i="1"/>
  <c r="H13" i="1"/>
  <c r="D14" i="1"/>
  <c r="J14" i="1" s="1"/>
  <c r="L14" i="1" s="1"/>
  <c r="G14" i="1"/>
  <c r="H14" i="1"/>
  <c r="D15" i="1"/>
  <c r="J15" i="1" s="1"/>
  <c r="L15" i="1" s="1"/>
  <c r="G15" i="1"/>
  <c r="H15" i="1"/>
  <c r="D16" i="1"/>
  <c r="J16" i="1" s="1"/>
  <c r="L16" i="1" s="1"/>
  <c r="G16" i="1"/>
  <c r="H16" i="1"/>
  <c r="D17" i="1"/>
  <c r="J17" i="1" s="1"/>
  <c r="G17" i="1"/>
  <c r="H17" i="1"/>
  <c r="D18" i="1"/>
  <c r="J18" i="1" s="1"/>
  <c r="L18" i="1" s="1"/>
  <c r="G18" i="1"/>
  <c r="H18" i="1"/>
  <c r="D19" i="1"/>
  <c r="J19" i="1" s="1"/>
  <c r="G19" i="1"/>
  <c r="H19" i="1"/>
  <c r="D20" i="1"/>
  <c r="J20" i="1" s="1"/>
  <c r="L20" i="1" s="1"/>
  <c r="G20" i="1"/>
  <c r="H20" i="1"/>
  <c r="D21" i="1"/>
  <c r="J21" i="1" s="1"/>
  <c r="L21" i="1" s="1"/>
  <c r="G21" i="1"/>
  <c r="H21" i="1"/>
  <c r="D22" i="1"/>
  <c r="J22" i="1" s="1"/>
  <c r="L22" i="1" s="1"/>
  <c r="G22" i="1"/>
  <c r="H22" i="1"/>
  <c r="D11" i="1"/>
  <c r="J11" i="1" s="1"/>
  <c r="G11" i="1"/>
  <c r="H11" i="1"/>
  <c r="L11" i="3" l="1"/>
  <c r="M11" i="3" s="1"/>
  <c r="L16" i="3"/>
  <c r="M16" i="3" s="1"/>
  <c r="Q16" i="3" s="1"/>
  <c r="L13" i="3"/>
  <c r="M13" i="3" s="1"/>
  <c r="Q13" i="3" s="1"/>
  <c r="P23" i="1"/>
  <c r="P23" i="2"/>
  <c r="P23" i="4"/>
  <c r="M14" i="4"/>
  <c r="Q14" i="4" s="1"/>
  <c r="M16" i="4"/>
  <c r="Q16" i="4" s="1"/>
  <c r="L13" i="4"/>
  <c r="L22" i="2"/>
  <c r="M22" i="2" s="1"/>
  <c r="L14" i="2"/>
  <c r="L19" i="1"/>
  <c r="L11" i="1"/>
  <c r="M15" i="4"/>
  <c r="Q15" i="4" s="1"/>
  <c r="M14" i="2"/>
  <c r="Q14" i="2" s="1"/>
  <c r="H23" i="1"/>
  <c r="L12" i="1"/>
  <c r="M12" i="1" s="1"/>
  <c r="Q12" i="1" s="1"/>
  <c r="L19" i="3"/>
  <c r="M19" i="3" s="1"/>
  <c r="Q19" i="3" s="1"/>
  <c r="P23" i="3"/>
  <c r="G23" i="3"/>
  <c r="J17" i="3"/>
  <c r="K17" i="3" s="1"/>
  <c r="L17" i="3" s="1"/>
  <c r="M17" i="3" s="1"/>
  <c r="Q17" i="3" s="1"/>
  <c r="L11" i="2"/>
  <c r="L23" i="2" s="1"/>
  <c r="L17" i="1"/>
  <c r="M17" i="1" s="1"/>
  <c r="Q17" i="1" s="1"/>
  <c r="L12" i="2"/>
  <c r="M12" i="2" s="1"/>
  <c r="Q12" i="2" s="1"/>
  <c r="L20" i="2"/>
  <c r="L15" i="2"/>
  <c r="M15" i="2" s="1"/>
  <c r="Q15" i="2" s="1"/>
  <c r="L15" i="3"/>
  <c r="M15" i="3" s="1"/>
  <c r="Q15" i="3" s="1"/>
  <c r="L18" i="3"/>
  <c r="M18" i="3" s="1"/>
  <c r="Q18" i="3" s="1"/>
  <c r="L12" i="3"/>
  <c r="M12" i="3" s="1"/>
  <c r="Q12" i="3" s="1"/>
  <c r="L14" i="3"/>
  <c r="M14" i="3" s="1"/>
  <c r="Q14" i="3" s="1"/>
  <c r="L20" i="3"/>
  <c r="M20" i="3" s="1"/>
  <c r="Q20" i="3" s="1"/>
  <c r="L22" i="3"/>
  <c r="M22" i="3" s="1"/>
  <c r="L12" i="4"/>
  <c r="L20" i="4"/>
  <c r="L22" i="4"/>
  <c r="M22" i="4" s="1"/>
  <c r="L17" i="4"/>
  <c r="M17" i="4" s="1"/>
  <c r="Q17" i="4" s="1"/>
  <c r="L19" i="4"/>
  <c r="M19" i="4" s="1"/>
  <c r="Q19" i="4" s="1"/>
  <c r="L21" i="4"/>
  <c r="M21" i="4" s="1"/>
  <c r="Q21" i="4" s="1"/>
  <c r="L11" i="4"/>
  <c r="M11" i="4" s="1"/>
  <c r="G23" i="4"/>
  <c r="M18" i="4"/>
  <c r="Q18" i="4" s="1"/>
  <c r="M20" i="4"/>
  <c r="Q20" i="4" s="1"/>
  <c r="M12" i="4"/>
  <c r="Q12" i="4" s="1"/>
  <c r="M13" i="4"/>
  <c r="Q13" i="4" s="1"/>
  <c r="H23" i="4"/>
  <c r="H23" i="3"/>
  <c r="M21" i="2"/>
  <c r="Q21" i="2" s="1"/>
  <c r="M19" i="2"/>
  <c r="Q19" i="2" s="1"/>
  <c r="M17" i="2"/>
  <c r="Q17" i="2" s="1"/>
  <c r="M18" i="2"/>
  <c r="Q18" i="2" s="1"/>
  <c r="M20" i="2"/>
  <c r="Q20" i="2" s="1"/>
  <c r="M13" i="2"/>
  <c r="Q13" i="2" s="1"/>
  <c r="M16" i="2"/>
  <c r="Q16" i="2" s="1"/>
  <c r="H23" i="2"/>
  <c r="N23" i="2" s="1"/>
  <c r="Q22" i="2" s="1"/>
  <c r="M20" i="1"/>
  <c r="Q20" i="1" s="1"/>
  <c r="G23" i="1"/>
  <c r="M18" i="1"/>
  <c r="Q18" i="1" s="1"/>
  <c r="M19" i="1"/>
  <c r="Q19" i="1" s="1"/>
  <c r="L23" i="1"/>
  <c r="M16" i="1"/>
  <c r="Q16" i="1" s="1"/>
  <c r="M21" i="1"/>
  <c r="Q21" i="1" s="1"/>
  <c r="M13" i="1"/>
  <c r="Q13" i="1" s="1"/>
  <c r="M15" i="1"/>
  <c r="Q15" i="1" s="1"/>
  <c r="M22" i="1"/>
  <c r="M14" i="1"/>
  <c r="Q14" i="1" s="1"/>
  <c r="M11" i="1"/>
  <c r="Q11" i="1" s="1"/>
  <c r="N23" i="1" l="1"/>
  <c r="Q22" i="1" s="1"/>
  <c r="M11" i="2"/>
  <c r="Q11" i="2" s="1"/>
  <c r="L23" i="3"/>
  <c r="L23" i="4"/>
  <c r="N23" i="4"/>
  <c r="Q22" i="4" s="1"/>
  <c r="Q11" i="4"/>
  <c r="M23" i="4"/>
  <c r="M23" i="3"/>
  <c r="Q11" i="3"/>
  <c r="M23" i="1"/>
  <c r="M23" i="2" l="1"/>
  <c r="N23" i="3"/>
  <c r="Q22" i="3" s="1"/>
</calcChain>
</file>

<file path=xl/sharedStrings.xml><?xml version="1.0" encoding="utf-8"?>
<sst xmlns="http://schemas.openxmlformats.org/spreadsheetml/2006/main" count="192" uniqueCount="48">
  <si>
    <t>Calcul avec nouveau variable</t>
  </si>
  <si>
    <t>Mois</t>
  </si>
  <si>
    <t>Nb jours ouvrés</t>
  </si>
  <si>
    <t>Nb jours travaillés</t>
  </si>
  <si>
    <t>Palier 1</t>
  </si>
  <si>
    <t>Points à acquérir</t>
  </si>
  <si>
    <t>Points Acquis</t>
  </si>
  <si>
    <t>Palier Atteint</t>
  </si>
  <si>
    <t>Prime Payée</t>
  </si>
  <si>
    <t>Palier 2</t>
  </si>
  <si>
    <t>Palier 3</t>
  </si>
  <si>
    <t>Palier 4</t>
  </si>
  <si>
    <t>Palier 5</t>
  </si>
  <si>
    <t>Palier</t>
  </si>
  <si>
    <t>Montant</t>
  </si>
  <si>
    <t>Prime</t>
  </si>
  <si>
    <t>&lt;2500</t>
  </si>
  <si>
    <t>2501-5500</t>
  </si>
  <si>
    <t>5501-7500</t>
  </si>
  <si>
    <t>7501-10000</t>
  </si>
  <si>
    <t>&gt;10000</t>
  </si>
  <si>
    <t>CA reconstitué ETP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</si>
  <si>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</si>
  <si>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</si>
  <si>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</si>
  <si>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</si>
  <si>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</si>
  <si>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</si>
  <si>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</si>
  <si>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</si>
  <si>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</si>
  <si>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</si>
  <si>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</si>
  <si>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</si>
  <si>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</si>
  <si>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Points Min/ Jour</t>
  </si>
  <si>
    <t>Points / Vérification</t>
  </si>
  <si>
    <t>Points / Pose</t>
  </si>
  <si>
    <t>Rattrapage</t>
  </si>
  <si>
    <t>Nb vérifs du mois</t>
  </si>
  <si>
    <t>Nb poses du mois</t>
  </si>
  <si>
    <t>CA Infocom</t>
  </si>
  <si>
    <t>Prime Infocom</t>
  </si>
  <si>
    <t>Prime à payer mois</t>
  </si>
  <si>
    <t>CA réalisé
(Hors Infocom)</t>
  </si>
  <si>
    <t>Année</t>
  </si>
  <si>
    <t>Prime Possible
(si atteinte points du mois)</t>
  </si>
  <si>
    <t>Soit Prorata du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</si>
</sst>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165" fontId="3" fillId="0" borderId="1" xfId="0" applyNumberFormat="1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4403"/>
      <color rgb="FFFF531D"/>
      <color rgb="FFFDD8A1"/>
      <color rgb="FFFFB3B3"/>
      <color rgb="FFFF9797"/>
      <color rgb="FFFF8989"/>
      <color rgb="FFFF89C4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9DDF-C5BE-45D0-8283-8510C17DCC63}">
  <dimension ref="A1:Q23"/>
  <sheetViews>
    <sheetView zoomScaleNormal="100" workbookViewId="0">
      <selection activeCell="O11" sqref="O11"/>
    </sheetView>
  </sheetViews>
  <sheetFormatPr baseColWidth="10" defaultColWidth="11.28515625" defaultRowHeight="15" x14ac:dyDescent="0.25"/>
  <cols>
    <col min="1" max="1" width="11.28515625" style="4"/>
    <col min="2" max="8" width="11.28515625" style="1"/>
    <col min="9" max="9" width="11.28515625" style="2"/>
    <col min="10" max="10" width="0" style="2" hidden="1" customWidth="1"/>
    <col min="11" max="16" width="11.28515625" style="2"/>
    <col min="17" max="17" width="11.28515625" style="3"/>
    <col min="18" max="16384" width="11.28515625" style="1"/>
  </cols>
  <sheetData>
    <row r="1" spans="1:17" x14ac:dyDescent="0.25">
      <c r="A1" s="25" t="s">
        <v>0</v>
      </c>
      <c r="B1" s="25"/>
      <c r="C1" s="25"/>
      <c r="F1" s="1" t="s">
        <v>13</v>
      </c>
      <c r="G1" s="1" t="s">
        <v>14</v>
      </c>
      <c r="H1" s="1" t="s">
        <v>15</v>
      </c>
    </row>
    <row r="2" spans="1:17" x14ac:dyDescent="0.25">
      <c r="F2" s="1" t="s">
        <v>4</v>
      </c>
      <c r="G2" s="1" t="s">
        <v>16</v>
      </c>
      <c r="H2" s="5">
        <v>100</v>
      </c>
    </row>
    <row r="3" spans="1:17" x14ac:dyDescent="0.25">
      <c r="A3" s="25" t="s">
        <v>35</v>
      </c>
      <c r="B3" s="25"/>
      <c r="C3" s="1">
        <v>280</v>
      </c>
      <c r="F3" s="1" t="s">
        <v>9</v>
      </c>
      <c r="G3" s="1" t="s">
        <v>17</v>
      </c>
      <c r="H3" s="5">
        <v>300</v>
      </c>
    </row>
    <row r="4" spans="1:17" x14ac:dyDescent="0.25">
      <c r="A4" s="25" t="s">
        <v>36</v>
      </c>
      <c r="B4" s="25"/>
      <c r="C4" s="1">
        <v>8</v>
      </c>
      <c r="F4" s="1" t="s">
        <v>10</v>
      </c>
      <c r="G4" s="1" t="s">
        <v>18</v>
      </c>
      <c r="H4" s="5">
        <v>750</v>
      </c>
    </row>
    <row r="5" spans="1:17" x14ac:dyDescent="0.25">
      <c r="A5" s="25" t="s">
        <v>37</v>
      </c>
      <c r="B5" s="25"/>
      <c r="C5" s="1">
        <v>6</v>
      </c>
      <c r="F5" s="1" t="s">
        <v>11</v>
      </c>
      <c r="G5" s="1" t="s">
        <v>19</v>
      </c>
      <c r="H5" s="5">
        <v>950</v>
      </c>
    </row>
    <row r="6" spans="1:17" x14ac:dyDescent="0.25">
      <c r="F6" s="1" t="s">
        <v>12</v>
      </c>
      <c r="G6" s="1" t="s">
        <v>20</v>
      </c>
      <c r="H6" s="5">
        <v>1400</v>
      </c>
    </row>
    <row r="7" spans="1:17" x14ac:dyDescent="0.25">
      <c r="H7" s="5"/>
    </row>
    <row r="8" spans="1:17" x14ac:dyDescent="0.25">
      <c r="A8" s="4" t="s">
        <v>45</v>
      </c>
      <c r="H8" s="5"/>
    </row>
    <row r="10" spans="1:17" s="6" customFormat="1" ht="114.75" x14ac:dyDescent="0.25">
      <c r="A10" s="7" t="s">
        <v>1</v>
      </c>
      <c r="B10" s="7" t="s">
        <v>2</v>
      </c>
      <c r="C10" s="7" t="s">
        <v>3</v>
      </c>
      <c r="D10" s="7" t="s">
        <v>47</v>
      </c>
      <c r="E10" s="7" t="s">
        <v>39</v>
      </c>
      <c r="F10" s="7" t="s">
        <v>40</v>
      </c>
      <c r="G10" s="7" t="s">
        <v>5</v>
      </c>
      <c r="H10" s="7" t="s">
        <v>6</v>
      </c>
      <c r="I10" s="8" t="s">
        <v>44</v>
      </c>
      <c r="J10" s="9" t="s">
        <v>21</v>
      </c>
      <c r="K10" s="9" t="s">
        <v>7</v>
      </c>
      <c r="L10" s="8" t="s">
        <v>46</v>
      </c>
      <c r="M10" s="9" t="s">
        <v>8</v>
      </c>
      <c r="N10" s="9" t="s">
        <v>38</v>
      </c>
      <c r="O10" s="9" t="s">
        <v>41</v>
      </c>
      <c r="P10" s="9" t="s">
        <v>42</v>
      </c>
      <c r="Q10" s="9" t="s">
        <v>43</v>
      </c>
    </row>
    <row r="11" spans="1:17" x14ac:dyDescent="0.25">
      <c r="A11" s="10" t="s">
        <v>22</v>
      </c>
      <c r="B11" s="11"/>
      <c r="C11" s="12"/>
      <c r="D11" s="13" t="e">
        <f>ROUND(C11/B11,4)</f>
        <v>#DIV/0!</v>
      </c>
      <c r="E11" s="21"/>
      <c r="F11" s="19"/>
      <c r="G11" s="14">
        <f>C11*$C$3</f>
        <v>0</v>
      </c>
      <c r="H11" s="14">
        <f>E11*$C$4+F11*$C$5</f>
        <v>0</v>
      </c>
      <c r="I11" s="20"/>
      <c r="J11" s="15" t="e">
        <f>ROUND(I11/D11,2)</f>
        <v>#DIV/0!</v>
      </c>
      <c r="K11" s="15">
        <f>IF(C11=0,0,IF(J11&gt;10000,$H$6,IF(J11&gt;7500,$H$5,IF(J11&gt;5500,$H$4,IF(J11&gt;2500,$H$3,$H$2)))))</f>
        <v>0</v>
      </c>
      <c r="L11" s="15" t="e">
        <f>K11*D11</f>
        <v>#DIV/0!</v>
      </c>
      <c r="M11" s="15" t="e">
        <f>IF(H11&gt;=G11,L11,0)</f>
        <v>#DIV/0!</v>
      </c>
      <c r="N11" s="26"/>
      <c r="O11" s="22"/>
      <c r="P11" s="15">
        <f>ROUND(O11*0.02,2)</f>
        <v>0</v>
      </c>
      <c r="Q11" s="16" t="e">
        <f>M11+P11</f>
        <v>#DIV/0!</v>
      </c>
    </row>
    <row r="12" spans="1:17" x14ac:dyDescent="0.25">
      <c r="A12" s="10" t="s">
        <v>23</v>
      </c>
      <c r="B12" s="11"/>
      <c r="C12" s="12"/>
      <c r="D12" s="13" t="e">
        <f t="shared" ref="D12:D22" si="0">ROUND(C12/B12,4)</f>
        <v>#DIV/0!</v>
      </c>
      <c r="E12" s="21"/>
      <c r="F12" s="19"/>
      <c r="G12" s="14">
        <f t="shared" ref="G12:G22" si="1">C12*$C$3</f>
        <v>0</v>
      </c>
      <c r="H12" s="14">
        <f t="shared" ref="H12:H22" si="2">E12*$C$4+F12*$C$5</f>
        <v>0</v>
      </c>
      <c r="I12" s="20"/>
      <c r="J12" s="15" t="e">
        <f t="shared" ref="J12:J22" si="3">ROUND(I12/D12,2)</f>
        <v>#DIV/0!</v>
      </c>
      <c r="K12" s="15">
        <f t="shared" ref="K12:K22" si="4">IF(C12=0,0,IF(J12&gt;10000,$H$6,IF(J12&gt;7500,$H$5,IF(J12&gt;5500,$H$4,IF(J12&gt;2500,$H$3,$H$2)))))</f>
        <v>0</v>
      </c>
      <c r="L12" s="15" t="e">
        <f t="shared" ref="L12:L22" si="5">K12*D12</f>
        <v>#DIV/0!</v>
      </c>
      <c r="M12" s="15" t="e">
        <f t="shared" ref="M12:M22" si="6">IF(H12&gt;=G12,L12,0)</f>
        <v>#DIV/0!</v>
      </c>
      <c r="N12" s="26"/>
      <c r="O12" s="22"/>
      <c r="P12" s="15">
        <f t="shared" ref="P12:P22" si="7">ROUND(O12*0.02,2)</f>
        <v>0</v>
      </c>
      <c r="Q12" s="16" t="e">
        <f t="shared" ref="Q12:Q21" si="8">M12+P12</f>
        <v>#DIV/0!</v>
      </c>
    </row>
    <row r="13" spans="1:17" x14ac:dyDescent="0.25">
      <c r="A13" s="10" t="s">
        <v>24</v>
      </c>
      <c r="B13" s="11"/>
      <c r="C13" s="12"/>
      <c r="D13" s="13" t="e">
        <f t="shared" si="0"/>
        <v>#DIV/0!</v>
      </c>
      <c r="E13" s="21"/>
      <c r="F13" s="19"/>
      <c r="G13" s="14">
        <f t="shared" si="1"/>
        <v>0</v>
      </c>
      <c r="H13" s="14">
        <f t="shared" si="2"/>
        <v>0</v>
      </c>
      <c r="I13" s="20"/>
      <c r="J13" s="15" t="e">
        <f t="shared" si="3"/>
        <v>#DIV/0!</v>
      </c>
      <c r="K13" s="15">
        <f t="shared" si="4"/>
        <v>0</v>
      </c>
      <c r="L13" s="15" t="e">
        <f t="shared" si="5"/>
        <v>#DIV/0!</v>
      </c>
      <c r="M13" s="15" t="e">
        <f t="shared" si="6"/>
        <v>#DIV/0!</v>
      </c>
      <c r="N13" s="26"/>
      <c r="O13" s="22"/>
      <c r="P13" s="15">
        <f t="shared" si="7"/>
        <v>0</v>
      </c>
      <c r="Q13" s="16" t="e">
        <f t="shared" si="8"/>
        <v>#DIV/0!</v>
      </c>
    </row>
    <row r="14" spans="1:17" x14ac:dyDescent="0.25">
      <c r="A14" s="10" t="s">
        <v>25</v>
      </c>
      <c r="B14" s="11"/>
      <c r="C14" s="12"/>
      <c r="D14" s="13" t="e">
        <f t="shared" si="0"/>
        <v>#DIV/0!</v>
      </c>
      <c r="E14" s="21"/>
      <c r="F14" s="19"/>
      <c r="G14" s="14">
        <f t="shared" si="1"/>
        <v>0</v>
      </c>
      <c r="H14" s="14">
        <f t="shared" si="2"/>
        <v>0</v>
      </c>
      <c r="I14" s="20"/>
      <c r="J14" s="15" t="e">
        <f t="shared" si="3"/>
        <v>#DIV/0!</v>
      </c>
      <c r="K14" s="15">
        <f t="shared" si="4"/>
        <v>0</v>
      </c>
      <c r="L14" s="15" t="e">
        <f t="shared" si="5"/>
        <v>#DIV/0!</v>
      </c>
      <c r="M14" s="15" t="e">
        <f t="shared" si="6"/>
        <v>#DIV/0!</v>
      </c>
      <c r="N14" s="26"/>
      <c r="O14" s="22"/>
      <c r="P14" s="15">
        <f t="shared" si="7"/>
        <v>0</v>
      </c>
      <c r="Q14" s="16" t="e">
        <f t="shared" si="8"/>
        <v>#DIV/0!</v>
      </c>
    </row>
    <row r="15" spans="1:17" x14ac:dyDescent="0.25">
      <c r="A15" s="10" t="s">
        <v>26</v>
      </c>
      <c r="B15" s="11"/>
      <c r="C15" s="12"/>
      <c r="D15" s="13" t="e">
        <f t="shared" si="0"/>
        <v>#DIV/0!</v>
      </c>
      <c r="E15" s="21"/>
      <c r="F15" s="19"/>
      <c r="G15" s="14">
        <f t="shared" si="1"/>
        <v>0</v>
      </c>
      <c r="H15" s="14">
        <f t="shared" si="2"/>
        <v>0</v>
      </c>
      <c r="I15" s="20"/>
      <c r="J15" s="15" t="e">
        <f t="shared" si="3"/>
        <v>#DIV/0!</v>
      </c>
      <c r="K15" s="15">
        <f t="shared" si="4"/>
        <v>0</v>
      </c>
      <c r="L15" s="15" t="e">
        <f t="shared" si="5"/>
        <v>#DIV/0!</v>
      </c>
      <c r="M15" s="15" t="e">
        <f t="shared" si="6"/>
        <v>#DIV/0!</v>
      </c>
      <c r="N15" s="26"/>
      <c r="O15" s="22"/>
      <c r="P15" s="15">
        <f t="shared" si="7"/>
        <v>0</v>
      </c>
      <c r="Q15" s="16" t="e">
        <f t="shared" si="8"/>
        <v>#DIV/0!</v>
      </c>
    </row>
    <row r="16" spans="1:17" x14ac:dyDescent="0.25">
      <c r="A16" s="10" t="s">
        <v>27</v>
      </c>
      <c r="B16" s="11"/>
      <c r="C16" s="12"/>
      <c r="D16" s="13" t="e">
        <f t="shared" si="0"/>
        <v>#DIV/0!</v>
      </c>
      <c r="E16" s="21"/>
      <c r="F16" s="19"/>
      <c r="G16" s="14">
        <f t="shared" si="1"/>
        <v>0</v>
      </c>
      <c r="H16" s="14">
        <f t="shared" si="2"/>
        <v>0</v>
      </c>
      <c r="I16" s="20"/>
      <c r="J16" s="15" t="e">
        <f t="shared" si="3"/>
        <v>#DIV/0!</v>
      </c>
      <c r="K16" s="15">
        <f t="shared" si="4"/>
        <v>0</v>
      </c>
      <c r="L16" s="15" t="e">
        <f t="shared" si="5"/>
        <v>#DIV/0!</v>
      </c>
      <c r="M16" s="15" t="e">
        <f t="shared" si="6"/>
        <v>#DIV/0!</v>
      </c>
      <c r="N16" s="26"/>
      <c r="O16" s="22"/>
      <c r="P16" s="15">
        <f t="shared" si="7"/>
        <v>0</v>
      </c>
      <c r="Q16" s="16" t="e">
        <f t="shared" si="8"/>
        <v>#DIV/0!</v>
      </c>
    </row>
    <row r="17" spans="1:17" x14ac:dyDescent="0.25">
      <c r="A17" s="10" t="s">
        <v>28</v>
      </c>
      <c r="B17" s="11"/>
      <c r="C17" s="12"/>
      <c r="D17" s="13" t="e">
        <f t="shared" si="0"/>
        <v>#DIV/0!</v>
      </c>
      <c r="E17" s="21"/>
      <c r="F17" s="19"/>
      <c r="G17" s="14">
        <f t="shared" si="1"/>
        <v>0</v>
      </c>
      <c r="H17" s="14">
        <f t="shared" si="2"/>
        <v>0</v>
      </c>
      <c r="I17" s="20"/>
      <c r="J17" s="15" t="e">
        <f t="shared" si="3"/>
        <v>#DIV/0!</v>
      </c>
      <c r="K17" s="15">
        <f t="shared" si="4"/>
        <v>0</v>
      </c>
      <c r="L17" s="15" t="e">
        <f t="shared" si="5"/>
        <v>#DIV/0!</v>
      </c>
      <c r="M17" s="15" t="e">
        <f t="shared" si="6"/>
        <v>#DIV/0!</v>
      </c>
      <c r="N17" s="26"/>
      <c r="O17" s="22"/>
      <c r="P17" s="15">
        <f t="shared" si="7"/>
        <v>0</v>
      </c>
      <c r="Q17" s="16" t="e">
        <f t="shared" si="8"/>
        <v>#DIV/0!</v>
      </c>
    </row>
    <row r="18" spans="1:17" x14ac:dyDescent="0.25">
      <c r="A18" s="10" t="s">
        <v>29</v>
      </c>
      <c r="B18" s="11"/>
      <c r="C18" s="12"/>
      <c r="D18" s="13" t="e">
        <f t="shared" si="0"/>
        <v>#DIV/0!</v>
      </c>
      <c r="E18" s="21"/>
      <c r="F18" s="19"/>
      <c r="G18" s="14">
        <f t="shared" si="1"/>
        <v>0</v>
      </c>
      <c r="H18" s="14">
        <f t="shared" si="2"/>
        <v>0</v>
      </c>
      <c r="I18" s="20"/>
      <c r="J18" s="15" t="e">
        <f t="shared" si="3"/>
        <v>#DIV/0!</v>
      </c>
      <c r="K18" s="15">
        <f t="shared" si="4"/>
        <v>0</v>
      </c>
      <c r="L18" s="15" t="e">
        <f t="shared" si="5"/>
        <v>#DIV/0!</v>
      </c>
      <c r="M18" s="15" t="e">
        <f t="shared" si="6"/>
        <v>#DIV/0!</v>
      </c>
      <c r="N18" s="26"/>
      <c r="O18" s="22"/>
      <c r="P18" s="15">
        <f t="shared" si="7"/>
        <v>0</v>
      </c>
      <c r="Q18" s="16" t="e">
        <f t="shared" si="8"/>
        <v>#DIV/0!</v>
      </c>
    </row>
    <row r="19" spans="1:17" x14ac:dyDescent="0.25">
      <c r="A19" s="10" t="s">
        <v>30</v>
      </c>
      <c r="B19" s="11"/>
      <c r="C19" s="12"/>
      <c r="D19" s="13" t="e">
        <f t="shared" si="0"/>
        <v>#DIV/0!</v>
      </c>
      <c r="E19" s="21"/>
      <c r="F19" s="19"/>
      <c r="G19" s="14">
        <f t="shared" si="1"/>
        <v>0</v>
      </c>
      <c r="H19" s="14">
        <f t="shared" si="2"/>
        <v>0</v>
      </c>
      <c r="I19" s="20"/>
      <c r="J19" s="15" t="e">
        <f t="shared" si="3"/>
        <v>#DIV/0!</v>
      </c>
      <c r="K19" s="15">
        <f t="shared" si="4"/>
        <v>0</v>
      </c>
      <c r="L19" s="15" t="e">
        <f t="shared" si="5"/>
        <v>#DIV/0!</v>
      </c>
      <c r="M19" s="15" t="e">
        <f t="shared" si="6"/>
        <v>#DIV/0!</v>
      </c>
      <c r="N19" s="26"/>
      <c r="O19" s="22"/>
      <c r="P19" s="15">
        <f t="shared" si="7"/>
        <v>0</v>
      </c>
      <c r="Q19" s="16" t="e">
        <f t="shared" si="8"/>
        <v>#DIV/0!</v>
      </c>
    </row>
    <row r="20" spans="1:17" x14ac:dyDescent="0.25">
      <c r="A20" s="10" t="s">
        <v>31</v>
      </c>
      <c r="B20" s="11"/>
      <c r="C20" s="12"/>
      <c r="D20" s="13" t="e">
        <f t="shared" si="0"/>
        <v>#DIV/0!</v>
      </c>
      <c r="E20" s="21"/>
      <c r="F20" s="19"/>
      <c r="G20" s="14">
        <f t="shared" si="1"/>
        <v>0</v>
      </c>
      <c r="H20" s="14">
        <f t="shared" si="2"/>
        <v>0</v>
      </c>
      <c r="I20" s="20"/>
      <c r="J20" s="15" t="e">
        <f t="shared" si="3"/>
        <v>#DIV/0!</v>
      </c>
      <c r="K20" s="15">
        <f t="shared" si="4"/>
        <v>0</v>
      </c>
      <c r="L20" s="15" t="e">
        <f t="shared" si="5"/>
        <v>#DIV/0!</v>
      </c>
      <c r="M20" s="15" t="e">
        <f t="shared" si="6"/>
        <v>#DIV/0!</v>
      </c>
      <c r="N20" s="26"/>
      <c r="O20" s="22"/>
      <c r="P20" s="15">
        <f t="shared" si="7"/>
        <v>0</v>
      </c>
      <c r="Q20" s="16" t="e">
        <f t="shared" si="8"/>
        <v>#DIV/0!</v>
      </c>
    </row>
    <row r="21" spans="1:17" x14ac:dyDescent="0.25">
      <c r="A21" s="10" t="s">
        <v>32</v>
      </c>
      <c r="B21" s="11"/>
      <c r="C21" s="12"/>
      <c r="D21" s="13" t="e">
        <f t="shared" si="0"/>
        <v>#DIV/0!</v>
      </c>
      <c r="E21" s="21"/>
      <c r="F21" s="19"/>
      <c r="G21" s="14">
        <f t="shared" si="1"/>
        <v>0</v>
      </c>
      <c r="H21" s="14">
        <f t="shared" si="2"/>
        <v>0</v>
      </c>
      <c r="I21" s="20"/>
      <c r="J21" s="15" t="e">
        <f t="shared" si="3"/>
        <v>#DIV/0!</v>
      </c>
      <c r="K21" s="15">
        <f t="shared" si="4"/>
        <v>0</v>
      </c>
      <c r="L21" s="15" t="e">
        <f t="shared" si="5"/>
        <v>#DIV/0!</v>
      </c>
      <c r="M21" s="15" t="e">
        <f t="shared" si="6"/>
        <v>#DIV/0!</v>
      </c>
      <c r="N21" s="26"/>
      <c r="O21" s="22"/>
      <c r="P21" s="15">
        <f t="shared" si="7"/>
        <v>0</v>
      </c>
      <c r="Q21" s="16" t="e">
        <f t="shared" si="8"/>
        <v>#DIV/0!</v>
      </c>
    </row>
    <row r="22" spans="1:17" x14ac:dyDescent="0.25">
      <c r="A22" s="10" t="s">
        <v>33</v>
      </c>
      <c r="B22" s="11"/>
      <c r="C22" s="12"/>
      <c r="D22" s="13" t="e">
        <f t="shared" si="0"/>
        <v>#DIV/0!</v>
      </c>
      <c r="E22" s="21"/>
      <c r="F22" s="19"/>
      <c r="G22" s="14">
        <f t="shared" si="1"/>
        <v>0</v>
      </c>
      <c r="H22" s="14">
        <f t="shared" si="2"/>
        <v>0</v>
      </c>
      <c r="I22" s="20"/>
      <c r="J22" s="15" t="e">
        <f t="shared" si="3"/>
        <v>#DIV/0!</v>
      </c>
      <c r="K22" s="15">
        <f t="shared" si="4"/>
        <v>0</v>
      </c>
      <c r="L22" s="15" t="e">
        <f t="shared" si="5"/>
        <v>#DIV/0!</v>
      </c>
      <c r="M22" s="15" t="e">
        <f t="shared" si="6"/>
        <v>#DIV/0!</v>
      </c>
      <c r="N22" s="26"/>
      <c r="O22" s="22"/>
      <c r="P22" s="15">
        <f t="shared" si="7"/>
        <v>0</v>
      </c>
      <c r="Q22" s="24" t="e">
        <f>M22+P22+N23</f>
        <v>#DIV/0!</v>
      </c>
    </row>
    <row r="23" spans="1:17" s="4" customFormat="1" x14ac:dyDescent="0.25">
      <c r="A23" s="10" t="s">
        <v>34</v>
      </c>
      <c r="B23" s="23"/>
      <c r="C23" s="23"/>
      <c r="D23" s="23"/>
      <c r="E23" s="23"/>
      <c r="F23" s="23"/>
      <c r="G23" s="17">
        <f>SUM(G11:G22)</f>
        <v>0</v>
      </c>
      <c r="H23" s="17">
        <f>SUM(H11:H22)</f>
        <v>0</v>
      </c>
      <c r="I23" s="18"/>
      <c r="J23" s="18"/>
      <c r="K23" s="18"/>
      <c r="L23" s="16" t="e">
        <f>SUM(L11:L22)</f>
        <v>#DIV/0!</v>
      </c>
      <c r="M23" s="16" t="e">
        <f>SUM(M11:M22)</f>
        <v>#DIV/0!</v>
      </c>
      <c r="N23" s="16">
        <f>IF(H23&gt;G23,L23-M23,0)</f>
        <v>0</v>
      </c>
      <c r="O23" s="18"/>
      <c r="P23" s="16">
        <f>SUM(P11:P22)</f>
        <v>0</v>
      </c>
      <c r="Q23" s="24"/>
    </row>
  </sheetData>
  <mergeCells count="7">
    <mergeCell ref="B23:F23"/>
    <mergeCell ref="Q22:Q23"/>
    <mergeCell ref="A1:C1"/>
    <mergeCell ref="A3:B3"/>
    <mergeCell ref="A4:B4"/>
    <mergeCell ref="A5:B5"/>
    <mergeCell ref="N11:N22"/>
  </mergeCells>
  <phoneticPr fontId="1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823C-9233-4879-9A7E-EECBDF020344}">
  <dimension ref="A1:Q23"/>
  <sheetViews>
    <sheetView zoomScaleNormal="100" workbookViewId="0">
      <selection activeCell="O11" sqref="O11:O22"/>
    </sheetView>
  </sheetViews>
  <sheetFormatPr baseColWidth="10" defaultColWidth="11.28515625" defaultRowHeight="15" x14ac:dyDescent="0.25"/>
  <cols>
    <col min="1" max="1" width="11.28515625" style="4"/>
    <col min="2" max="8" width="11.28515625" style="1"/>
    <col min="9" max="9" width="11.28515625" style="2"/>
    <col min="10" max="10" width="0" style="2" hidden="1" customWidth="1"/>
    <col min="11" max="16" width="11.28515625" style="2"/>
    <col min="17" max="17" width="11.28515625" style="3"/>
    <col min="18" max="16384" width="11.28515625" style="1"/>
  </cols>
  <sheetData>
    <row r="1" spans="1:17" x14ac:dyDescent="0.25">
      <c r="A1" s="25" t="s">
        <v>0</v>
      </c>
      <c r="B1" s="25"/>
      <c r="C1" s="25"/>
      <c r="F1" s="1" t="s">
        <v>13</v>
      </c>
      <c r="G1" s="1" t="s">
        <v>14</v>
      </c>
      <c r="H1" s="1" t="s">
        <v>15</v>
      </c>
    </row>
    <row r="2" spans="1:17" x14ac:dyDescent="0.25">
      <c r="F2" s="1" t="s">
        <v>4</v>
      </c>
      <c r="G2" s="1" t="s">
        <v>16</v>
      </c>
      <c r="H2" s="5">
        <v>100</v>
      </c>
    </row>
    <row r="3" spans="1:17" x14ac:dyDescent="0.25">
      <c r="A3" s="25" t="s">
        <v>35</v>
      </c>
      <c r="B3" s="25"/>
      <c r="C3" s="1">
        <v>280</v>
      </c>
      <c r="F3" s="1" t="s">
        <v>9</v>
      </c>
      <c r="G3" s="1" t="s">
        <v>17</v>
      </c>
      <c r="H3" s="5">
        <v>300</v>
      </c>
    </row>
    <row r="4" spans="1:17" x14ac:dyDescent="0.25">
      <c r="A4" s="25" t="s">
        <v>36</v>
      </c>
      <c r="B4" s="25"/>
      <c r="C4" s="1">
        <v>8</v>
      </c>
      <c r="F4" s="1" t="s">
        <v>10</v>
      </c>
      <c r="G4" s="1" t="s">
        <v>18</v>
      </c>
      <c r="H4" s="5">
        <v>750</v>
      </c>
    </row>
    <row r="5" spans="1:17" x14ac:dyDescent="0.25">
      <c r="A5" s="25" t="s">
        <v>37</v>
      </c>
      <c r="B5" s="25"/>
      <c r="C5" s="1">
        <v>6</v>
      </c>
      <c r="F5" s="1" t="s">
        <v>11</v>
      </c>
      <c r="G5" s="1" t="s">
        <v>19</v>
      </c>
      <c r="H5" s="5">
        <v>950</v>
      </c>
    </row>
    <row r="6" spans="1:17" x14ac:dyDescent="0.25">
      <c r="F6" s="1" t="s">
        <v>12</v>
      </c>
      <c r="G6" s="1" t="s">
        <v>20</v>
      </c>
      <c r="H6" s="5">
        <v>1400</v>
      </c>
    </row>
    <row r="7" spans="1:17" x14ac:dyDescent="0.25">
      <c r="H7" s="5"/>
    </row>
    <row r="8" spans="1:17" x14ac:dyDescent="0.25">
      <c r="A8" s="4" t="s">
        <v>45</v>
      </c>
      <c r="B8" s="1">
        <v>2021</v>
      </c>
      <c r="H8" s="5"/>
    </row>
    <row r="10" spans="1:17" s="6" customFormat="1" ht="114.75" x14ac:dyDescent="0.25">
      <c r="A10" s="7" t="s">
        <v>1</v>
      </c>
      <c r="B10" s="7" t="s">
        <v>2</v>
      </c>
      <c r="C10" s="7" t="s">
        <v>3</v>
      </c>
      <c r="D10" s="7" t="s">
        <v>47</v>
      </c>
      <c r="E10" s="7" t="s">
        <v>39</v>
      </c>
      <c r="F10" s="7" t="s">
        <v>40</v>
      </c>
      <c r="G10" s="7" t="s">
        <v>5</v>
      </c>
      <c r="H10" s="7" t="s">
        <v>6</v>
      </c>
      <c r="I10" s="8" t="s">
        <v>44</v>
      </c>
      <c r="J10" s="9" t="s">
        <v>21</v>
      </c>
      <c r="K10" s="9" t="s">
        <v>7</v>
      </c>
      <c r="L10" s="8" t="s">
        <v>46</v>
      </c>
      <c r="M10" s="9" t="s">
        <v>8</v>
      </c>
      <c r="N10" s="9" t="s">
        <v>38</v>
      </c>
      <c r="O10" s="9" t="s">
        <v>41</v>
      </c>
      <c r="P10" s="9" t="s">
        <v>42</v>
      </c>
      <c r="Q10" s="9" t="s">
        <v>43</v>
      </c>
    </row>
    <row r="11" spans="1:17" x14ac:dyDescent="0.25">
      <c r="A11" s="10" t="s">
        <v>22</v>
      </c>
      <c r="B11" s="11">
        <v>20</v>
      </c>
      <c r="C11" s="12"/>
      <c r="D11" s="13">
        <f>ROUND(C11/B11,4)</f>
        <v>0</v>
      </c>
      <c r="E11" s="21"/>
      <c r="F11" s="19"/>
      <c r="G11" s="14">
        <f>C11*$C$3</f>
        <v>0</v>
      </c>
      <c r="H11" s="14">
        <f>E11*$C$4+F11*$C$5</f>
        <v>0</v>
      </c>
      <c r="I11" s="20"/>
      <c r="J11" s="15" t="e">
        <f>ROUND(I11/D11,2)</f>
        <v>#DIV/0!</v>
      </c>
      <c r="K11" s="15">
        <f>IF(C11=0,0,IF(J11&gt;10000,$H$6,IF(J11&gt;7500,$H$5,IF(J11&gt;5500,$H$4,IF(J11&gt;2500,$H$3,$H$2)))))</f>
        <v>0</v>
      </c>
      <c r="L11" s="15">
        <f>K11*D11</f>
        <v>0</v>
      </c>
      <c r="M11" s="15">
        <f>IF(H11&gt;=G11,L11,0)</f>
        <v>0</v>
      </c>
      <c r="N11" s="26"/>
      <c r="O11" s="22"/>
      <c r="P11" s="15">
        <f>ROUND(O11*0.02,2)</f>
        <v>0</v>
      </c>
      <c r="Q11" s="16">
        <f>M11+P11</f>
        <v>0</v>
      </c>
    </row>
    <row r="12" spans="1:17" x14ac:dyDescent="0.25">
      <c r="A12" s="10" t="s">
        <v>23</v>
      </c>
      <c r="B12" s="11">
        <v>20</v>
      </c>
      <c r="C12" s="12"/>
      <c r="D12" s="13">
        <f t="shared" ref="D12:D22" si="0">ROUND(C12/B12,4)</f>
        <v>0</v>
      </c>
      <c r="E12" s="21"/>
      <c r="F12" s="19"/>
      <c r="G12" s="14">
        <f t="shared" ref="G12:G22" si="1">C12*$C$3</f>
        <v>0</v>
      </c>
      <c r="H12" s="14">
        <f t="shared" ref="H12:H22" si="2">E12*$C$4+F12*$C$5</f>
        <v>0</v>
      </c>
      <c r="I12" s="20"/>
      <c r="J12" s="15" t="e">
        <f t="shared" ref="J12:J22" si="3">ROUND(I12/D12,2)</f>
        <v>#DIV/0!</v>
      </c>
      <c r="K12" s="15">
        <f t="shared" ref="K12:K22" si="4">IF(C12=0,0,IF(J12&gt;10000,$H$6,IF(J12&gt;7500,$H$5,IF(J12&gt;5500,$H$4,IF(J12&gt;2500,$H$3,$H$2)))))</f>
        <v>0</v>
      </c>
      <c r="L12" s="15">
        <f t="shared" ref="L12:L22" si="5">K12*D12</f>
        <v>0</v>
      </c>
      <c r="M12" s="15">
        <f t="shared" ref="M12:M22" si="6">IF(H12&gt;=G12,L12,0)</f>
        <v>0</v>
      </c>
      <c r="N12" s="26"/>
      <c r="O12" s="22"/>
      <c r="P12" s="15">
        <f t="shared" ref="P12:P22" si="7">ROUND(O12*0.02,2)</f>
        <v>0</v>
      </c>
      <c r="Q12" s="16">
        <f t="shared" ref="Q12:Q21" si="8">M12+P12</f>
        <v>0</v>
      </c>
    </row>
    <row r="13" spans="1:17" x14ac:dyDescent="0.25">
      <c r="A13" s="10" t="s">
        <v>24</v>
      </c>
      <c r="B13" s="11">
        <v>23</v>
      </c>
      <c r="C13" s="12"/>
      <c r="D13" s="13">
        <f t="shared" si="0"/>
        <v>0</v>
      </c>
      <c r="E13" s="21"/>
      <c r="F13" s="19"/>
      <c r="G13" s="14">
        <f t="shared" si="1"/>
        <v>0</v>
      </c>
      <c r="H13" s="14">
        <f t="shared" si="2"/>
        <v>0</v>
      </c>
      <c r="I13" s="20"/>
      <c r="J13" s="15" t="e">
        <f t="shared" si="3"/>
        <v>#DIV/0!</v>
      </c>
      <c r="K13" s="15">
        <f t="shared" si="4"/>
        <v>0</v>
      </c>
      <c r="L13" s="15">
        <f t="shared" si="5"/>
        <v>0</v>
      </c>
      <c r="M13" s="15">
        <f t="shared" si="6"/>
        <v>0</v>
      </c>
      <c r="N13" s="26"/>
      <c r="O13" s="22"/>
      <c r="P13" s="15">
        <f t="shared" si="7"/>
        <v>0</v>
      </c>
      <c r="Q13" s="16">
        <f t="shared" si="8"/>
        <v>0</v>
      </c>
    </row>
    <row r="14" spans="1:17" x14ac:dyDescent="0.25">
      <c r="A14" s="10" t="s">
        <v>25</v>
      </c>
      <c r="B14" s="11">
        <v>20</v>
      </c>
      <c r="C14" s="12"/>
      <c r="D14" s="13">
        <f t="shared" si="0"/>
        <v>0</v>
      </c>
      <c r="E14" s="21"/>
      <c r="F14" s="19"/>
      <c r="G14" s="14">
        <f t="shared" si="1"/>
        <v>0</v>
      </c>
      <c r="H14" s="14">
        <f t="shared" si="2"/>
        <v>0</v>
      </c>
      <c r="I14" s="20"/>
      <c r="J14" s="15" t="e">
        <f t="shared" si="3"/>
        <v>#DIV/0!</v>
      </c>
      <c r="K14" s="15">
        <f t="shared" si="4"/>
        <v>0</v>
      </c>
      <c r="L14" s="15">
        <f t="shared" si="5"/>
        <v>0</v>
      </c>
      <c r="M14" s="15">
        <f t="shared" si="6"/>
        <v>0</v>
      </c>
      <c r="N14" s="26"/>
      <c r="O14" s="22"/>
      <c r="P14" s="15">
        <f t="shared" si="7"/>
        <v>0</v>
      </c>
      <c r="Q14" s="16">
        <f t="shared" si="8"/>
        <v>0</v>
      </c>
    </row>
    <row r="15" spans="1:17" x14ac:dyDescent="0.25">
      <c r="A15" s="10" t="s">
        <v>26</v>
      </c>
      <c r="B15" s="11">
        <v>17</v>
      </c>
      <c r="C15" s="12"/>
      <c r="D15" s="13">
        <f t="shared" si="0"/>
        <v>0</v>
      </c>
      <c r="E15" s="21"/>
      <c r="F15" s="19"/>
      <c r="G15" s="14">
        <f t="shared" si="1"/>
        <v>0</v>
      </c>
      <c r="H15" s="14">
        <f t="shared" si="2"/>
        <v>0</v>
      </c>
      <c r="I15" s="20"/>
      <c r="J15" s="15" t="e">
        <f t="shared" si="3"/>
        <v>#DIV/0!</v>
      </c>
      <c r="K15" s="15">
        <f t="shared" si="4"/>
        <v>0</v>
      </c>
      <c r="L15" s="15">
        <f t="shared" si="5"/>
        <v>0</v>
      </c>
      <c r="M15" s="15">
        <f t="shared" si="6"/>
        <v>0</v>
      </c>
      <c r="N15" s="26"/>
      <c r="O15" s="22"/>
      <c r="P15" s="15">
        <f t="shared" si="7"/>
        <v>0</v>
      </c>
      <c r="Q15" s="16">
        <f t="shared" si="8"/>
        <v>0</v>
      </c>
    </row>
    <row r="16" spans="1:17" x14ac:dyDescent="0.25">
      <c r="A16" s="10" t="s">
        <v>27</v>
      </c>
      <c r="B16" s="11">
        <v>22</v>
      </c>
      <c r="C16" s="12"/>
      <c r="D16" s="13">
        <f t="shared" si="0"/>
        <v>0</v>
      </c>
      <c r="E16" s="21"/>
      <c r="F16" s="19"/>
      <c r="G16" s="14">
        <f t="shared" si="1"/>
        <v>0</v>
      </c>
      <c r="H16" s="14">
        <f t="shared" si="2"/>
        <v>0</v>
      </c>
      <c r="I16" s="20"/>
      <c r="J16" s="15" t="e">
        <f t="shared" si="3"/>
        <v>#DIV/0!</v>
      </c>
      <c r="K16" s="15">
        <f t="shared" si="4"/>
        <v>0</v>
      </c>
      <c r="L16" s="15">
        <f t="shared" si="5"/>
        <v>0</v>
      </c>
      <c r="M16" s="15">
        <f t="shared" si="6"/>
        <v>0</v>
      </c>
      <c r="N16" s="26"/>
      <c r="O16" s="22"/>
      <c r="P16" s="15">
        <f t="shared" si="7"/>
        <v>0</v>
      </c>
      <c r="Q16" s="16">
        <f t="shared" si="8"/>
        <v>0</v>
      </c>
    </row>
    <row r="17" spans="1:17" x14ac:dyDescent="0.25">
      <c r="A17" s="10" t="s">
        <v>28</v>
      </c>
      <c r="B17" s="11">
        <v>21</v>
      </c>
      <c r="C17" s="12"/>
      <c r="D17" s="13">
        <f t="shared" si="0"/>
        <v>0</v>
      </c>
      <c r="E17" s="21"/>
      <c r="F17" s="19"/>
      <c r="G17" s="14">
        <f t="shared" si="1"/>
        <v>0</v>
      </c>
      <c r="H17" s="14">
        <f t="shared" si="2"/>
        <v>0</v>
      </c>
      <c r="I17" s="20"/>
      <c r="J17" s="15" t="e">
        <f t="shared" si="3"/>
        <v>#DIV/0!</v>
      </c>
      <c r="K17" s="15">
        <f t="shared" si="4"/>
        <v>0</v>
      </c>
      <c r="L17" s="15">
        <f t="shared" si="5"/>
        <v>0</v>
      </c>
      <c r="M17" s="15">
        <f t="shared" si="6"/>
        <v>0</v>
      </c>
      <c r="N17" s="26"/>
      <c r="O17" s="22"/>
      <c r="P17" s="15">
        <f t="shared" si="7"/>
        <v>0</v>
      </c>
      <c r="Q17" s="16">
        <f t="shared" si="8"/>
        <v>0</v>
      </c>
    </row>
    <row r="18" spans="1:17" x14ac:dyDescent="0.25">
      <c r="A18" s="10" t="s">
        <v>29</v>
      </c>
      <c r="B18" s="11">
        <v>21</v>
      </c>
      <c r="C18" s="12"/>
      <c r="D18" s="13">
        <f t="shared" si="0"/>
        <v>0</v>
      </c>
      <c r="E18" s="21"/>
      <c r="F18" s="19"/>
      <c r="G18" s="14">
        <f t="shared" si="1"/>
        <v>0</v>
      </c>
      <c r="H18" s="14">
        <f t="shared" si="2"/>
        <v>0</v>
      </c>
      <c r="I18" s="20"/>
      <c r="J18" s="15" t="e">
        <f t="shared" si="3"/>
        <v>#DIV/0!</v>
      </c>
      <c r="K18" s="15">
        <f t="shared" si="4"/>
        <v>0</v>
      </c>
      <c r="L18" s="15">
        <f t="shared" si="5"/>
        <v>0</v>
      </c>
      <c r="M18" s="15">
        <f t="shared" si="6"/>
        <v>0</v>
      </c>
      <c r="N18" s="26"/>
      <c r="O18" s="22"/>
      <c r="P18" s="15">
        <f t="shared" si="7"/>
        <v>0</v>
      </c>
      <c r="Q18" s="16">
        <f t="shared" si="8"/>
        <v>0</v>
      </c>
    </row>
    <row r="19" spans="1:17" x14ac:dyDescent="0.25">
      <c r="A19" s="10" t="s">
        <v>30</v>
      </c>
      <c r="B19" s="11">
        <v>22</v>
      </c>
      <c r="C19" s="12"/>
      <c r="D19" s="13">
        <f t="shared" si="0"/>
        <v>0</v>
      </c>
      <c r="E19" s="21"/>
      <c r="F19" s="19"/>
      <c r="G19" s="14">
        <f t="shared" si="1"/>
        <v>0</v>
      </c>
      <c r="H19" s="14">
        <f t="shared" si="2"/>
        <v>0</v>
      </c>
      <c r="I19" s="20"/>
      <c r="J19" s="15" t="e">
        <f t="shared" si="3"/>
        <v>#DIV/0!</v>
      </c>
      <c r="K19" s="15">
        <f t="shared" si="4"/>
        <v>0</v>
      </c>
      <c r="L19" s="15">
        <f t="shared" si="5"/>
        <v>0</v>
      </c>
      <c r="M19" s="15">
        <f t="shared" si="6"/>
        <v>0</v>
      </c>
      <c r="N19" s="26"/>
      <c r="O19" s="22"/>
      <c r="P19" s="15">
        <f t="shared" si="7"/>
        <v>0</v>
      </c>
      <c r="Q19" s="16">
        <f t="shared" si="8"/>
        <v>0</v>
      </c>
    </row>
    <row r="20" spans="1:17" x14ac:dyDescent="0.25">
      <c r="A20" s="10" t="s">
        <v>31</v>
      </c>
      <c r="B20" s="11">
        <v>20</v>
      </c>
      <c r="C20" s="12"/>
      <c r="D20" s="13">
        <f t="shared" si="0"/>
        <v>0</v>
      </c>
      <c r="E20" s="21"/>
      <c r="F20" s="19"/>
      <c r="G20" s="14">
        <f t="shared" si="1"/>
        <v>0</v>
      </c>
      <c r="H20" s="14">
        <f t="shared" si="2"/>
        <v>0</v>
      </c>
      <c r="I20" s="20"/>
      <c r="J20" s="15" t="e">
        <f t="shared" si="3"/>
        <v>#DIV/0!</v>
      </c>
      <c r="K20" s="15">
        <f t="shared" si="4"/>
        <v>0</v>
      </c>
      <c r="L20" s="15">
        <f t="shared" si="5"/>
        <v>0</v>
      </c>
      <c r="M20" s="15">
        <f t="shared" si="6"/>
        <v>0</v>
      </c>
      <c r="N20" s="26"/>
      <c r="O20" s="22"/>
      <c r="P20" s="15">
        <f t="shared" si="7"/>
        <v>0</v>
      </c>
      <c r="Q20" s="16">
        <f t="shared" si="8"/>
        <v>0</v>
      </c>
    </row>
    <row r="21" spans="1:17" x14ac:dyDescent="0.25">
      <c r="A21" s="10" t="s">
        <v>32</v>
      </c>
      <c r="B21" s="11">
        <v>20</v>
      </c>
      <c r="C21" s="12"/>
      <c r="D21" s="13">
        <f t="shared" si="0"/>
        <v>0</v>
      </c>
      <c r="E21" s="21"/>
      <c r="F21" s="19"/>
      <c r="G21" s="14">
        <f t="shared" si="1"/>
        <v>0</v>
      </c>
      <c r="H21" s="14">
        <f t="shared" si="2"/>
        <v>0</v>
      </c>
      <c r="I21" s="20"/>
      <c r="J21" s="15" t="e">
        <f t="shared" si="3"/>
        <v>#DIV/0!</v>
      </c>
      <c r="K21" s="15">
        <f t="shared" si="4"/>
        <v>0</v>
      </c>
      <c r="L21" s="15">
        <f t="shared" si="5"/>
        <v>0</v>
      </c>
      <c r="M21" s="15">
        <f t="shared" si="6"/>
        <v>0</v>
      </c>
      <c r="N21" s="26"/>
      <c r="O21" s="22"/>
      <c r="P21" s="15">
        <f t="shared" si="7"/>
        <v>0</v>
      </c>
      <c r="Q21" s="16">
        <f t="shared" si="8"/>
        <v>0</v>
      </c>
    </row>
    <row r="22" spans="1:17" x14ac:dyDescent="0.25">
      <c r="A22" s="10" t="s">
        <v>33</v>
      </c>
      <c r="B22" s="11">
        <v>21</v>
      </c>
      <c r="C22" s="12"/>
      <c r="D22" s="13">
        <f t="shared" si="0"/>
        <v>0</v>
      </c>
      <c r="E22" s="21"/>
      <c r="F22" s="19"/>
      <c r="G22" s="14">
        <f t="shared" si="1"/>
        <v>0</v>
      </c>
      <c r="H22" s="14">
        <f t="shared" si="2"/>
        <v>0</v>
      </c>
      <c r="I22" s="20"/>
      <c r="J22" s="15" t="e">
        <f t="shared" si="3"/>
        <v>#DIV/0!</v>
      </c>
      <c r="K22" s="15">
        <f t="shared" si="4"/>
        <v>0</v>
      </c>
      <c r="L22" s="15">
        <f t="shared" si="5"/>
        <v>0</v>
      </c>
      <c r="M22" s="15">
        <f t="shared" si="6"/>
        <v>0</v>
      </c>
      <c r="N22" s="26"/>
      <c r="O22" s="22"/>
      <c r="P22" s="15">
        <f t="shared" si="7"/>
        <v>0</v>
      </c>
      <c r="Q22" s="24">
        <f>M22+P22+N23</f>
        <v>0</v>
      </c>
    </row>
    <row r="23" spans="1:17" s="4" customFormat="1" x14ac:dyDescent="0.25">
      <c r="A23" s="10" t="s">
        <v>34</v>
      </c>
      <c r="B23" s="23"/>
      <c r="C23" s="23"/>
      <c r="D23" s="23"/>
      <c r="E23" s="23"/>
      <c r="F23" s="23"/>
      <c r="G23" s="17">
        <f>SUM(G11:G22)</f>
        <v>0</v>
      </c>
      <c r="H23" s="17">
        <f>SUM(H11:H22)</f>
        <v>0</v>
      </c>
      <c r="I23" s="18"/>
      <c r="J23" s="18"/>
      <c r="K23" s="18"/>
      <c r="L23" s="16">
        <f>SUM(L11:L22)</f>
        <v>0</v>
      </c>
      <c r="M23" s="16">
        <f>SUM(M11:M22)</f>
        <v>0</v>
      </c>
      <c r="N23" s="16">
        <f>IF(H23&gt;G23,L23-M23,0)</f>
        <v>0</v>
      </c>
      <c r="O23" s="18"/>
      <c r="P23" s="16">
        <f>SUM(P11:P22)</f>
        <v>0</v>
      </c>
      <c r="Q23" s="24"/>
    </row>
  </sheetData>
  <mergeCells count="7">
    <mergeCell ref="Q22:Q23"/>
    <mergeCell ref="B23:F23"/>
    <mergeCell ref="A1:C1"/>
    <mergeCell ref="A3:B3"/>
    <mergeCell ref="A4:B4"/>
    <mergeCell ref="A5:B5"/>
    <mergeCell ref="N11:N22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27CA-F145-41C1-B1CE-0E614AB3FD76}">
  <dimension ref="A1:Q23"/>
  <sheetViews>
    <sheetView tabSelected="1" zoomScaleNormal="100" workbookViewId="0">
      <selection activeCell="B7" sqref="B7"/>
    </sheetView>
  </sheetViews>
  <sheetFormatPr baseColWidth="10" defaultColWidth="11.28515625" defaultRowHeight="15" x14ac:dyDescent="0.25"/>
  <cols>
    <col min="1" max="1" width="11.28515625" style="4"/>
    <col min="2" max="8" width="11.28515625" style="1"/>
    <col min="9" max="9" width="11.28515625" style="2"/>
    <col min="10" max="10" width="0" style="2" hidden="1" customWidth="1"/>
    <col min="11" max="16" width="11.28515625" style="2"/>
    <col min="17" max="17" width="11.28515625" style="3"/>
    <col min="18" max="16384" width="11.28515625" style="1"/>
  </cols>
  <sheetData>
    <row r="1" spans="1:17" x14ac:dyDescent="0.25">
      <c r="A1" s="25" t="s">
        <v>0</v>
      </c>
      <c r="B1" s="25"/>
      <c r="C1" s="25"/>
      <c r="F1" s="1" t="s">
        <v>13</v>
      </c>
      <c r="G1" s="1" t="s">
        <v>14</v>
      </c>
      <c r="H1" s="1" t="s">
        <v>15</v>
      </c>
    </row>
    <row r="2" spans="1:17" x14ac:dyDescent="0.25">
      <c r="F2" s="1" t="s">
        <v>4</v>
      </c>
      <c r="G2" s="1" t="s">
        <v>16</v>
      </c>
      <c r="H2" s="5">
        <v>150</v>
      </c>
    </row>
    <row r="3" spans="1:17" x14ac:dyDescent="0.25">
      <c r="A3" s="25" t="s">
        <v>35</v>
      </c>
      <c r="B3" s="25"/>
      <c r="C3" s="1">
        <v>280</v>
      </c>
      <c r="F3" s="1" t="s">
        <v>9</v>
      </c>
      <c r="G3" s="1" t="s">
        <v>17</v>
      </c>
      <c r="H3" s="5">
        <v>600</v>
      </c>
    </row>
    <row r="4" spans="1:17" x14ac:dyDescent="0.25">
      <c r="A4" s="25" t="s">
        <v>36</v>
      </c>
      <c r="B4" s="25"/>
      <c r="C4" s="1">
        <v>8</v>
      </c>
      <c r="F4" s="1" t="s">
        <v>10</v>
      </c>
      <c r="G4" s="1" t="s">
        <v>18</v>
      </c>
      <c r="H4" s="5">
        <v>900</v>
      </c>
    </row>
    <row r="5" spans="1:17" x14ac:dyDescent="0.25">
      <c r="A5" s="25" t="s">
        <v>37</v>
      </c>
      <c r="B5" s="25"/>
      <c r="C5" s="1">
        <v>6</v>
      </c>
      <c r="F5" s="1" t="s">
        <v>11</v>
      </c>
      <c r="G5" s="1" t="s">
        <v>19</v>
      </c>
      <c r="H5" s="5">
        <v>1200</v>
      </c>
    </row>
    <row r="6" spans="1:17" x14ac:dyDescent="0.25">
      <c r="F6" s="1" t="s">
        <v>12</v>
      </c>
      <c r="G6" s="1" t="s">
        <v>20</v>
      </c>
      <c r="H6" s="5">
        <v>1600</v>
      </c>
    </row>
    <row r="7" spans="1:17" x14ac:dyDescent="0.25">
      <c r="H7" s="5"/>
    </row>
    <row r="8" spans="1:17" x14ac:dyDescent="0.25">
      <c r="A8" s="4" t="s">
        <v>45</v>
      </c>
      <c r="B8" s="1">
        <v>2022</v>
      </c>
      <c r="H8" s="5"/>
    </row>
    <row r="10" spans="1:17" s="6" customFormat="1" ht="114.75" x14ac:dyDescent="0.25">
      <c r="A10" s="7" t="s">
        <v>1</v>
      </c>
      <c r="B10" s="7" t="s">
        <v>2</v>
      </c>
      <c r="C10" s="7" t="s">
        <v>3</v>
      </c>
      <c r="D10" s="7" t="s">
        <v>47</v>
      </c>
      <c r="E10" s="7" t="s">
        <v>39</v>
      </c>
      <c r="F10" s="7" t="s">
        <v>40</v>
      </c>
      <c r="G10" s="7" t="s">
        <v>5</v>
      </c>
      <c r="H10" s="7" t="s">
        <v>6</v>
      </c>
      <c r="I10" s="8" t="s">
        <v>44</v>
      </c>
      <c r="J10" s="9" t="s">
        <v>21</v>
      </c>
      <c r="K10" s="9" t="s">
        <v>7</v>
      </c>
      <c r="L10" s="8" t="s">
        <v>46</v>
      </c>
      <c r="M10" s="9" t="s">
        <v>8</v>
      </c>
      <c r="N10" s="9" t="s">
        <v>38</v>
      </c>
      <c r="O10" s="9" t="s">
        <v>41</v>
      </c>
      <c r="P10" s="9" t="s">
        <v>42</v>
      </c>
      <c r="Q10" s="9" t="s">
        <v>43</v>
      </c>
    </row>
    <row r="11" spans="1:17" x14ac:dyDescent="0.25">
      <c r="A11" s="10" t="s">
        <v>22</v>
      </c>
      <c r="B11" s="11">
        <v>20</v>
      </c>
      <c r="C11" s="12"/>
      <c r="D11" s="13">
        <f>ROUND(C11/B11,4)</f>
        <v>0</v>
      </c>
      <c r="E11" s="21"/>
      <c r="F11" s="19"/>
      <c r="G11" s="14">
        <f>C11*$C$3</f>
        <v>0</v>
      </c>
      <c r="H11" s="14">
        <f>E11*$C$4+F11*$C$5</f>
        <v>0</v>
      </c>
      <c r="I11" s="20"/>
      <c r="J11" s="15" t="e">
        <f>ROUND(I11/D11,2)</f>
        <v>#DIV/0!</v>
      </c>
      <c r="K11" s="15">
        <f>IF(C11=0,0,IF(J11&gt;10000,$H$6,IF(J11&gt;7500,$H$5,IF(J11&gt;5500,$H$4,IF(J11&gt;2500,$H$3,$H$2)))))</f>
        <v>0</v>
      </c>
      <c r="L11" s="15">
        <f>K11*D11</f>
        <v>0</v>
      </c>
      <c r="M11" s="16">
        <f>IF(H11&gt;=G11,L11,0)</f>
        <v>0</v>
      </c>
      <c r="N11" s="26"/>
      <c r="O11" s="22"/>
      <c r="P11" s="16">
        <f>ROUND(O11*0.02,2)</f>
        <v>0</v>
      </c>
      <c r="Q11" s="16">
        <f>M11+P11</f>
        <v>0</v>
      </c>
    </row>
    <row r="12" spans="1:17" x14ac:dyDescent="0.25">
      <c r="A12" s="10" t="s">
        <v>23</v>
      </c>
      <c r="B12" s="11">
        <v>20</v>
      </c>
      <c r="C12" s="12"/>
      <c r="D12" s="13">
        <f t="shared" ref="D12:D22" si="0">ROUND(C12/B12,4)</f>
        <v>0</v>
      </c>
      <c r="E12" s="21"/>
      <c r="F12" s="19"/>
      <c r="G12" s="14">
        <f t="shared" ref="G12:G22" si="1">C12*$C$3</f>
        <v>0</v>
      </c>
      <c r="H12" s="14">
        <f t="shared" ref="H12:H22" si="2">E12*$C$4+F12*$C$5</f>
        <v>0</v>
      </c>
      <c r="I12" s="20"/>
      <c r="J12" s="15" t="e">
        <f t="shared" ref="J12:J22" si="3">ROUND(I12/D12,2)</f>
        <v>#DIV/0!</v>
      </c>
      <c r="K12" s="15">
        <f t="shared" ref="K12:K22" si="4">IF(C12=0,0,IF(J12&gt;10000,$H$6,IF(J12&gt;7500,$H$5,IF(J12&gt;5500,$H$4,IF(J12&gt;2500,$H$3,$H$2)))))</f>
        <v>0</v>
      </c>
      <c r="L12" s="15">
        <f t="shared" ref="L12:L22" si="5">K12*D12</f>
        <v>0</v>
      </c>
      <c r="M12" s="16">
        <f t="shared" ref="M12:M22" si="6">IF(H12&gt;=G12,L12,0)</f>
        <v>0</v>
      </c>
      <c r="N12" s="26"/>
      <c r="O12" s="22"/>
      <c r="P12" s="16">
        <f t="shared" ref="P12:P22" si="7">ROUND(O12*0.02,2)</f>
        <v>0</v>
      </c>
      <c r="Q12" s="16">
        <f t="shared" ref="Q12:Q21" si="8">M12+P12</f>
        <v>0</v>
      </c>
    </row>
    <row r="13" spans="1:17" x14ac:dyDescent="0.25">
      <c r="A13" s="10" t="s">
        <v>24</v>
      </c>
      <c r="B13" s="11">
        <v>23</v>
      </c>
      <c r="C13" s="12"/>
      <c r="D13" s="13">
        <f t="shared" si="0"/>
        <v>0</v>
      </c>
      <c r="E13" s="21"/>
      <c r="F13" s="19"/>
      <c r="G13" s="14">
        <f t="shared" si="1"/>
        <v>0</v>
      </c>
      <c r="H13" s="14">
        <f t="shared" si="2"/>
        <v>0</v>
      </c>
      <c r="I13" s="20"/>
      <c r="J13" s="15" t="e">
        <f t="shared" si="3"/>
        <v>#DIV/0!</v>
      </c>
      <c r="K13" s="15">
        <f t="shared" si="4"/>
        <v>0</v>
      </c>
      <c r="L13" s="15">
        <f t="shared" si="5"/>
        <v>0</v>
      </c>
      <c r="M13" s="16">
        <f t="shared" si="6"/>
        <v>0</v>
      </c>
      <c r="N13" s="26"/>
      <c r="O13" s="22"/>
      <c r="P13" s="16">
        <f t="shared" si="7"/>
        <v>0</v>
      </c>
      <c r="Q13" s="16">
        <f t="shared" si="8"/>
        <v>0</v>
      </c>
    </row>
    <row r="14" spans="1:17" x14ac:dyDescent="0.25">
      <c r="A14" s="10" t="s">
        <v>25</v>
      </c>
      <c r="B14" s="11">
        <v>19</v>
      </c>
      <c r="C14" s="12"/>
      <c r="D14" s="13">
        <f t="shared" si="0"/>
        <v>0</v>
      </c>
      <c r="E14" s="21"/>
      <c r="F14" s="19"/>
      <c r="G14" s="14">
        <f t="shared" si="1"/>
        <v>0</v>
      </c>
      <c r="H14" s="14">
        <f t="shared" si="2"/>
        <v>0</v>
      </c>
      <c r="I14" s="20"/>
      <c r="J14" s="15" t="e">
        <f t="shared" si="3"/>
        <v>#DIV/0!</v>
      </c>
      <c r="K14" s="15">
        <f t="shared" si="4"/>
        <v>0</v>
      </c>
      <c r="L14" s="15">
        <f t="shared" si="5"/>
        <v>0</v>
      </c>
      <c r="M14" s="16">
        <f t="shared" si="6"/>
        <v>0</v>
      </c>
      <c r="N14" s="26"/>
      <c r="O14" s="22"/>
      <c r="P14" s="16">
        <f t="shared" si="7"/>
        <v>0</v>
      </c>
      <c r="Q14" s="16">
        <f t="shared" si="8"/>
        <v>0</v>
      </c>
    </row>
    <row r="15" spans="1:17" x14ac:dyDescent="0.25">
      <c r="A15" s="10" t="s">
        <v>26</v>
      </c>
      <c r="B15" s="11">
        <v>19</v>
      </c>
      <c r="C15" s="12"/>
      <c r="D15" s="13">
        <f t="shared" si="0"/>
        <v>0</v>
      </c>
      <c r="E15" s="21"/>
      <c r="F15" s="19"/>
      <c r="G15" s="14">
        <f t="shared" si="1"/>
        <v>0</v>
      </c>
      <c r="H15" s="14">
        <f t="shared" si="2"/>
        <v>0</v>
      </c>
      <c r="I15" s="20"/>
      <c r="J15" s="15" t="e">
        <f t="shared" si="3"/>
        <v>#DIV/0!</v>
      </c>
      <c r="K15" s="15">
        <f t="shared" si="4"/>
        <v>0</v>
      </c>
      <c r="L15" s="15">
        <f t="shared" si="5"/>
        <v>0</v>
      </c>
      <c r="M15" s="16">
        <f t="shared" si="6"/>
        <v>0</v>
      </c>
      <c r="N15" s="26"/>
      <c r="O15" s="22"/>
      <c r="P15" s="16">
        <f t="shared" si="7"/>
        <v>0</v>
      </c>
      <c r="Q15" s="16">
        <f t="shared" si="8"/>
        <v>0</v>
      </c>
    </row>
    <row r="16" spans="1:17" x14ac:dyDescent="0.25">
      <c r="A16" s="10" t="s">
        <v>27</v>
      </c>
      <c r="B16" s="11">
        <v>21</v>
      </c>
      <c r="C16" s="12"/>
      <c r="D16" s="13">
        <f t="shared" si="0"/>
        <v>0</v>
      </c>
      <c r="E16" s="21"/>
      <c r="F16" s="19"/>
      <c r="G16" s="14">
        <f t="shared" si="1"/>
        <v>0</v>
      </c>
      <c r="H16" s="14">
        <f t="shared" si="2"/>
        <v>0</v>
      </c>
      <c r="I16" s="20"/>
      <c r="J16" s="15" t="e">
        <f t="shared" si="3"/>
        <v>#DIV/0!</v>
      </c>
      <c r="K16" s="15">
        <f t="shared" si="4"/>
        <v>0</v>
      </c>
      <c r="L16" s="15">
        <f t="shared" si="5"/>
        <v>0</v>
      </c>
      <c r="M16" s="16">
        <f t="shared" si="6"/>
        <v>0</v>
      </c>
      <c r="N16" s="26"/>
      <c r="O16" s="22"/>
      <c r="P16" s="16">
        <f t="shared" si="7"/>
        <v>0</v>
      </c>
      <c r="Q16" s="16">
        <f t="shared" si="8"/>
        <v>0</v>
      </c>
    </row>
    <row r="17" spans="1:17" x14ac:dyDescent="0.25">
      <c r="A17" s="10" t="s">
        <v>28</v>
      </c>
      <c r="B17" s="11">
        <v>20</v>
      </c>
      <c r="C17" s="12">
        <v>19</v>
      </c>
      <c r="D17" s="13">
        <f t="shared" si="0"/>
        <v>0.95</v>
      </c>
      <c r="E17" s="21">
        <v>469</v>
      </c>
      <c r="F17" s="19">
        <v>61</v>
      </c>
      <c r="G17" s="14">
        <f t="shared" si="1"/>
        <v>5320</v>
      </c>
      <c r="H17" s="14">
        <f t="shared" si="2"/>
        <v>4118</v>
      </c>
      <c r="I17" s="20">
        <v>6448.7</v>
      </c>
      <c r="J17" s="15">
        <f t="shared" si="3"/>
        <v>6788.11</v>
      </c>
      <c r="K17" s="15">
        <f t="shared" si="4"/>
        <v>900</v>
      </c>
      <c r="L17" s="15">
        <f t="shared" si="5"/>
        <v>855</v>
      </c>
      <c r="M17" s="16">
        <f t="shared" si="6"/>
        <v>0</v>
      </c>
      <c r="N17" s="26"/>
      <c r="O17" s="22">
        <v>0</v>
      </c>
      <c r="P17" s="16">
        <f t="shared" si="7"/>
        <v>0</v>
      </c>
      <c r="Q17" s="16">
        <f t="shared" si="8"/>
        <v>0</v>
      </c>
    </row>
    <row r="18" spans="1:17" x14ac:dyDescent="0.25">
      <c r="A18" s="10" t="s">
        <v>29</v>
      </c>
      <c r="B18" s="11">
        <v>22</v>
      </c>
      <c r="C18" s="12">
        <v>12</v>
      </c>
      <c r="D18" s="13">
        <f t="shared" si="0"/>
        <v>0.54549999999999998</v>
      </c>
      <c r="E18" s="21">
        <v>284</v>
      </c>
      <c r="F18" s="19">
        <v>43</v>
      </c>
      <c r="G18" s="14">
        <f t="shared" si="1"/>
        <v>3360</v>
      </c>
      <c r="H18" s="14">
        <f t="shared" si="2"/>
        <v>2530</v>
      </c>
      <c r="I18" s="20">
        <v>8544</v>
      </c>
      <c r="J18" s="15">
        <f t="shared" si="3"/>
        <v>15662.69</v>
      </c>
      <c r="K18" s="15">
        <f t="shared" si="4"/>
        <v>1600</v>
      </c>
      <c r="L18" s="15">
        <f t="shared" si="5"/>
        <v>872.8</v>
      </c>
      <c r="M18" s="16">
        <f t="shared" si="6"/>
        <v>0</v>
      </c>
      <c r="N18" s="26"/>
      <c r="O18" s="22">
        <v>0</v>
      </c>
      <c r="P18" s="16">
        <f t="shared" si="7"/>
        <v>0</v>
      </c>
      <c r="Q18" s="16">
        <f t="shared" si="8"/>
        <v>0</v>
      </c>
    </row>
    <row r="19" spans="1:17" x14ac:dyDescent="0.25">
      <c r="A19" s="10" t="s">
        <v>30</v>
      </c>
      <c r="B19" s="11">
        <v>22</v>
      </c>
      <c r="C19" s="12"/>
      <c r="D19" s="13">
        <f t="shared" si="0"/>
        <v>0</v>
      </c>
      <c r="E19" s="21"/>
      <c r="F19" s="19"/>
      <c r="G19" s="14">
        <f t="shared" si="1"/>
        <v>0</v>
      </c>
      <c r="H19" s="14">
        <f t="shared" si="2"/>
        <v>0</v>
      </c>
      <c r="I19" s="20"/>
      <c r="J19" s="15" t="e">
        <f t="shared" si="3"/>
        <v>#DIV/0!</v>
      </c>
      <c r="K19" s="15">
        <f t="shared" si="4"/>
        <v>0</v>
      </c>
      <c r="L19" s="15">
        <f t="shared" si="5"/>
        <v>0</v>
      </c>
      <c r="M19" s="16">
        <f t="shared" si="6"/>
        <v>0</v>
      </c>
      <c r="N19" s="26"/>
      <c r="O19" s="22"/>
      <c r="P19" s="16">
        <f t="shared" si="7"/>
        <v>0</v>
      </c>
      <c r="Q19" s="16">
        <f t="shared" si="8"/>
        <v>0</v>
      </c>
    </row>
    <row r="20" spans="1:17" x14ac:dyDescent="0.25">
      <c r="A20" s="10" t="s">
        <v>31</v>
      </c>
      <c r="B20" s="11">
        <v>20</v>
      </c>
      <c r="C20" s="12"/>
      <c r="D20" s="13">
        <f t="shared" si="0"/>
        <v>0</v>
      </c>
      <c r="E20" s="21"/>
      <c r="F20" s="19"/>
      <c r="G20" s="14">
        <f t="shared" si="1"/>
        <v>0</v>
      </c>
      <c r="H20" s="14">
        <f t="shared" si="2"/>
        <v>0</v>
      </c>
      <c r="I20" s="20"/>
      <c r="J20" s="15" t="e">
        <f t="shared" si="3"/>
        <v>#DIV/0!</v>
      </c>
      <c r="K20" s="15">
        <f t="shared" si="4"/>
        <v>0</v>
      </c>
      <c r="L20" s="15">
        <f t="shared" si="5"/>
        <v>0</v>
      </c>
      <c r="M20" s="16">
        <f t="shared" si="6"/>
        <v>0</v>
      </c>
      <c r="N20" s="26"/>
      <c r="O20" s="22"/>
      <c r="P20" s="16">
        <f t="shared" si="7"/>
        <v>0</v>
      </c>
      <c r="Q20" s="16">
        <f t="shared" si="8"/>
        <v>0</v>
      </c>
    </row>
    <row r="21" spans="1:17" x14ac:dyDescent="0.25">
      <c r="A21" s="10" t="s">
        <v>32</v>
      </c>
      <c r="B21" s="11">
        <v>20</v>
      </c>
      <c r="C21" s="12"/>
      <c r="D21" s="13">
        <f t="shared" si="0"/>
        <v>0</v>
      </c>
      <c r="E21" s="21"/>
      <c r="F21" s="19"/>
      <c r="G21" s="14">
        <f t="shared" si="1"/>
        <v>0</v>
      </c>
      <c r="H21" s="14">
        <f t="shared" si="2"/>
        <v>0</v>
      </c>
      <c r="I21" s="20"/>
      <c r="J21" s="15" t="e">
        <f t="shared" si="3"/>
        <v>#DIV/0!</v>
      </c>
      <c r="K21" s="15">
        <f t="shared" si="4"/>
        <v>0</v>
      </c>
      <c r="L21" s="15">
        <f t="shared" si="5"/>
        <v>0</v>
      </c>
      <c r="M21" s="16">
        <f t="shared" si="6"/>
        <v>0</v>
      </c>
      <c r="N21" s="26"/>
      <c r="O21" s="22"/>
      <c r="P21" s="16">
        <f t="shared" si="7"/>
        <v>0</v>
      </c>
      <c r="Q21" s="16">
        <f t="shared" si="8"/>
        <v>0</v>
      </c>
    </row>
    <row r="22" spans="1:17" x14ac:dyDescent="0.25">
      <c r="A22" s="10" t="s">
        <v>33</v>
      </c>
      <c r="B22" s="11">
        <v>20</v>
      </c>
      <c r="C22" s="12"/>
      <c r="D22" s="13">
        <f t="shared" si="0"/>
        <v>0</v>
      </c>
      <c r="E22" s="21"/>
      <c r="F22" s="19"/>
      <c r="G22" s="14">
        <f t="shared" si="1"/>
        <v>0</v>
      </c>
      <c r="H22" s="14">
        <f t="shared" si="2"/>
        <v>0</v>
      </c>
      <c r="I22" s="20"/>
      <c r="J22" s="15" t="e">
        <f t="shared" si="3"/>
        <v>#DIV/0!</v>
      </c>
      <c r="K22" s="15">
        <f t="shared" si="4"/>
        <v>0</v>
      </c>
      <c r="L22" s="15">
        <f t="shared" si="5"/>
        <v>0</v>
      </c>
      <c r="M22" s="16">
        <f t="shared" si="6"/>
        <v>0</v>
      </c>
      <c r="N22" s="26"/>
      <c r="O22" s="22"/>
      <c r="P22" s="16">
        <f t="shared" si="7"/>
        <v>0</v>
      </c>
      <c r="Q22" s="24">
        <f>M22+P22+N23</f>
        <v>0</v>
      </c>
    </row>
    <row r="23" spans="1:17" s="4" customFormat="1" x14ac:dyDescent="0.25">
      <c r="A23" s="10" t="s">
        <v>34</v>
      </c>
      <c r="B23" s="23"/>
      <c r="C23" s="23"/>
      <c r="D23" s="23"/>
      <c r="E23" s="23"/>
      <c r="F23" s="23"/>
      <c r="G23" s="17">
        <f>SUM(G11:G22)</f>
        <v>8680</v>
      </c>
      <c r="H23" s="17">
        <f>SUM(H11:H22)</f>
        <v>6648</v>
      </c>
      <c r="I23" s="18"/>
      <c r="J23" s="18"/>
      <c r="K23" s="18"/>
      <c r="L23" s="16">
        <f>SUM(L11:L22)</f>
        <v>1727.8</v>
      </c>
      <c r="M23" s="16">
        <f>SUM(M11:M22)</f>
        <v>0</v>
      </c>
      <c r="N23" s="16">
        <f>IF(H23&gt;G23,L23-M23,0)</f>
        <v>0</v>
      </c>
      <c r="O23" s="18"/>
      <c r="P23" s="16">
        <f>SUM(P11:P22)</f>
        <v>0</v>
      </c>
      <c r="Q23" s="24"/>
    </row>
  </sheetData>
  <mergeCells count="7">
    <mergeCell ref="Q22:Q23"/>
    <mergeCell ref="B23:F23"/>
    <mergeCell ref="A1:C1"/>
    <mergeCell ref="A3:B3"/>
    <mergeCell ref="A4:B4"/>
    <mergeCell ref="A5:B5"/>
    <mergeCell ref="N11:N2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987A-B228-48EC-9FAC-6195710F6B8F}">
  <dimension ref="A1:Q23"/>
  <sheetViews>
    <sheetView zoomScaleNormal="100" workbookViewId="0">
      <selection activeCell="O11" sqref="O11:O22"/>
    </sheetView>
  </sheetViews>
  <sheetFormatPr baseColWidth="10" defaultColWidth="11.28515625" defaultRowHeight="15" x14ac:dyDescent="0.25"/>
  <cols>
    <col min="1" max="1" width="11.28515625" style="4"/>
    <col min="2" max="8" width="11.28515625" style="1"/>
    <col min="9" max="9" width="11.28515625" style="2"/>
    <col min="10" max="10" width="0" style="2" hidden="1" customWidth="1"/>
    <col min="11" max="16" width="11.28515625" style="2"/>
    <col min="17" max="17" width="11.28515625" style="3"/>
    <col min="18" max="16384" width="11.28515625" style="1"/>
  </cols>
  <sheetData>
    <row r="1" spans="1:17" x14ac:dyDescent="0.25">
      <c r="A1" s="25" t="s">
        <v>0</v>
      </c>
      <c r="B1" s="25"/>
      <c r="C1" s="25"/>
      <c r="F1" s="1" t="s">
        <v>13</v>
      </c>
      <c r="G1" s="1" t="s">
        <v>14</v>
      </c>
      <c r="H1" s="1" t="s">
        <v>15</v>
      </c>
    </row>
    <row r="2" spans="1:17" x14ac:dyDescent="0.25">
      <c r="F2" s="1" t="s">
        <v>4</v>
      </c>
      <c r="G2" s="1" t="s">
        <v>16</v>
      </c>
      <c r="H2" s="5">
        <v>100</v>
      </c>
    </row>
    <row r="3" spans="1:17" x14ac:dyDescent="0.25">
      <c r="A3" s="25" t="s">
        <v>35</v>
      </c>
      <c r="B3" s="25"/>
      <c r="C3" s="1">
        <v>280</v>
      </c>
      <c r="F3" s="1" t="s">
        <v>9</v>
      </c>
      <c r="G3" s="1" t="s">
        <v>17</v>
      </c>
      <c r="H3" s="5">
        <v>300</v>
      </c>
    </row>
    <row r="4" spans="1:17" x14ac:dyDescent="0.25">
      <c r="A4" s="25" t="s">
        <v>36</v>
      </c>
      <c r="B4" s="25"/>
      <c r="C4" s="1">
        <v>8</v>
      </c>
      <c r="F4" s="1" t="s">
        <v>10</v>
      </c>
      <c r="G4" s="1" t="s">
        <v>18</v>
      </c>
      <c r="H4" s="5">
        <v>750</v>
      </c>
    </row>
    <row r="5" spans="1:17" x14ac:dyDescent="0.25">
      <c r="A5" s="25" t="s">
        <v>37</v>
      </c>
      <c r="B5" s="25"/>
      <c r="C5" s="1">
        <v>6</v>
      </c>
      <c r="F5" s="1" t="s">
        <v>11</v>
      </c>
      <c r="G5" s="1" t="s">
        <v>19</v>
      </c>
      <c r="H5" s="5">
        <v>950</v>
      </c>
    </row>
    <row r="6" spans="1:17" x14ac:dyDescent="0.25">
      <c r="F6" s="1" t="s">
        <v>12</v>
      </c>
      <c r="G6" s="1" t="s">
        <v>20</v>
      </c>
      <c r="H6" s="5">
        <v>1400</v>
      </c>
    </row>
    <row r="7" spans="1:17" x14ac:dyDescent="0.25">
      <c r="H7" s="5"/>
    </row>
    <row r="8" spans="1:17" x14ac:dyDescent="0.25">
      <c r="A8" s="4" t="s">
        <v>45</v>
      </c>
      <c r="H8" s="5"/>
    </row>
    <row r="10" spans="1:17" s="6" customFormat="1" ht="114.75" x14ac:dyDescent="0.25">
      <c r="A10" s="7" t="s">
        <v>1</v>
      </c>
      <c r="B10" s="7" t="s">
        <v>2</v>
      </c>
      <c r="C10" s="7" t="s">
        <v>3</v>
      </c>
      <c r="D10" s="7" t="s">
        <v>47</v>
      </c>
      <c r="E10" s="7" t="s">
        <v>39</v>
      </c>
      <c r="F10" s="7" t="s">
        <v>40</v>
      </c>
      <c r="G10" s="7" t="s">
        <v>5</v>
      </c>
      <c r="H10" s="7" t="s">
        <v>6</v>
      </c>
      <c r="I10" s="8" t="s">
        <v>44</v>
      </c>
      <c r="J10" s="9" t="s">
        <v>21</v>
      </c>
      <c r="K10" s="9" t="s">
        <v>7</v>
      </c>
      <c r="L10" s="8" t="s">
        <v>46</v>
      </c>
      <c r="M10" s="9" t="s">
        <v>8</v>
      </c>
      <c r="N10" s="9" t="s">
        <v>38</v>
      </c>
      <c r="O10" s="9" t="s">
        <v>41</v>
      </c>
      <c r="P10" s="9" t="s">
        <v>42</v>
      </c>
      <c r="Q10" s="9" t="s">
        <v>43</v>
      </c>
    </row>
    <row r="11" spans="1:17" x14ac:dyDescent="0.25">
      <c r="A11" s="10" t="s">
        <v>22</v>
      </c>
      <c r="B11" s="11">
        <v>21</v>
      </c>
      <c r="C11" s="12"/>
      <c r="D11" s="13">
        <f>ROUND(C11/B11,4)</f>
        <v>0</v>
      </c>
      <c r="E11" s="21"/>
      <c r="F11" s="19"/>
      <c r="G11" s="14">
        <f>C11*$C$3</f>
        <v>0</v>
      </c>
      <c r="H11" s="14">
        <f>E11*$C$4+F11*$C$5</f>
        <v>0</v>
      </c>
      <c r="I11" s="20"/>
      <c r="J11" s="15" t="e">
        <f>ROUND(I11/D11,2)</f>
        <v>#DIV/0!</v>
      </c>
      <c r="K11" s="15">
        <f>IF(C11=0,0,IF(J11&gt;10000,$H$6,IF(J11&gt;7500,$H$5,IF(J11&gt;5500,$H$4,IF(J11&gt;2500,$H$3,$H$2)))))</f>
        <v>0</v>
      </c>
      <c r="L11" s="15">
        <f>K11*D11</f>
        <v>0</v>
      </c>
      <c r="M11" s="15">
        <f>IF(H11&gt;=G11,L11,0)</f>
        <v>0</v>
      </c>
      <c r="N11" s="26"/>
      <c r="O11" s="22"/>
      <c r="P11" s="15">
        <f>ROUND(O11*0.02,2)</f>
        <v>0</v>
      </c>
      <c r="Q11" s="16">
        <f>M11+P11</f>
        <v>0</v>
      </c>
    </row>
    <row r="12" spans="1:17" x14ac:dyDescent="0.25">
      <c r="A12" s="10" t="s">
        <v>23</v>
      </c>
      <c r="B12" s="11">
        <v>20</v>
      </c>
      <c r="C12" s="12"/>
      <c r="D12" s="13">
        <f t="shared" ref="D12:D22" si="0">ROUND(C12/B12,4)</f>
        <v>0</v>
      </c>
      <c r="E12" s="21"/>
      <c r="F12" s="19"/>
      <c r="G12" s="14">
        <f t="shared" ref="G12:G22" si="1">C12*$C$3</f>
        <v>0</v>
      </c>
      <c r="H12" s="14">
        <f t="shared" ref="H12:H22" si="2">E12*$C$4+F12*$C$5</f>
        <v>0</v>
      </c>
      <c r="I12" s="20"/>
      <c r="J12" s="15" t="e">
        <f t="shared" ref="J12:J22" si="3">ROUND(I12/D12,2)</f>
        <v>#DIV/0!</v>
      </c>
      <c r="K12" s="15">
        <f t="shared" ref="K12:K22" si="4">IF(C12=0,0,IF(J12&gt;10000,$H$6,IF(J12&gt;7500,$H$5,IF(J12&gt;5500,$H$4,IF(J12&gt;2500,$H$3,$H$2)))))</f>
        <v>0</v>
      </c>
      <c r="L12" s="15">
        <f t="shared" ref="L12:L22" si="5">K12*D12</f>
        <v>0</v>
      </c>
      <c r="M12" s="15">
        <f t="shared" ref="M12:M22" si="6">IF(H12&gt;=G12,L12,0)</f>
        <v>0</v>
      </c>
      <c r="N12" s="26"/>
      <c r="O12" s="22"/>
      <c r="P12" s="15">
        <f t="shared" ref="P12:P22" si="7">ROUND(O12*0.02,2)</f>
        <v>0</v>
      </c>
      <c r="Q12" s="16">
        <f t="shared" ref="Q12:Q21" si="8">M12+P12</f>
        <v>0</v>
      </c>
    </row>
    <row r="13" spans="1:17" x14ac:dyDescent="0.25">
      <c r="A13" s="10" t="s">
        <v>24</v>
      </c>
      <c r="B13" s="11">
        <v>23</v>
      </c>
      <c r="C13" s="12"/>
      <c r="D13" s="13">
        <f t="shared" si="0"/>
        <v>0</v>
      </c>
      <c r="E13" s="21"/>
      <c r="F13" s="19"/>
      <c r="G13" s="14">
        <f t="shared" si="1"/>
        <v>0</v>
      </c>
      <c r="H13" s="14">
        <f t="shared" si="2"/>
        <v>0</v>
      </c>
      <c r="I13" s="20"/>
      <c r="J13" s="15" t="e">
        <f t="shared" si="3"/>
        <v>#DIV/0!</v>
      </c>
      <c r="K13" s="15">
        <f t="shared" si="4"/>
        <v>0</v>
      </c>
      <c r="L13" s="15">
        <f t="shared" si="5"/>
        <v>0</v>
      </c>
      <c r="M13" s="15">
        <f t="shared" si="6"/>
        <v>0</v>
      </c>
      <c r="N13" s="26"/>
      <c r="O13" s="22"/>
      <c r="P13" s="15">
        <f t="shared" si="7"/>
        <v>0</v>
      </c>
      <c r="Q13" s="16">
        <f t="shared" si="8"/>
        <v>0</v>
      </c>
    </row>
    <row r="14" spans="1:17" x14ac:dyDescent="0.25">
      <c r="A14" s="10" t="s">
        <v>25</v>
      </c>
      <c r="B14" s="11">
        <v>18</v>
      </c>
      <c r="C14" s="12"/>
      <c r="D14" s="13">
        <f t="shared" si="0"/>
        <v>0</v>
      </c>
      <c r="E14" s="21"/>
      <c r="F14" s="19"/>
      <c r="G14" s="14">
        <f t="shared" si="1"/>
        <v>0</v>
      </c>
      <c r="H14" s="14">
        <f t="shared" si="2"/>
        <v>0</v>
      </c>
      <c r="I14" s="20"/>
      <c r="J14" s="15" t="e">
        <f t="shared" si="3"/>
        <v>#DIV/0!</v>
      </c>
      <c r="K14" s="15">
        <f t="shared" si="4"/>
        <v>0</v>
      </c>
      <c r="L14" s="15">
        <f t="shared" si="5"/>
        <v>0</v>
      </c>
      <c r="M14" s="15">
        <f t="shared" si="6"/>
        <v>0</v>
      </c>
      <c r="N14" s="26"/>
      <c r="O14" s="22"/>
      <c r="P14" s="15">
        <f t="shared" si="7"/>
        <v>0</v>
      </c>
      <c r="Q14" s="16">
        <f t="shared" si="8"/>
        <v>0</v>
      </c>
    </row>
    <row r="15" spans="1:17" x14ac:dyDescent="0.25">
      <c r="A15" s="10" t="s">
        <v>26</v>
      </c>
      <c r="B15" s="11">
        <v>19</v>
      </c>
      <c r="C15" s="12"/>
      <c r="D15" s="13">
        <f t="shared" si="0"/>
        <v>0</v>
      </c>
      <c r="E15" s="21"/>
      <c r="F15" s="19"/>
      <c r="G15" s="14">
        <f t="shared" si="1"/>
        <v>0</v>
      </c>
      <c r="H15" s="14">
        <f t="shared" si="2"/>
        <v>0</v>
      </c>
      <c r="I15" s="20"/>
      <c r="J15" s="15" t="e">
        <f t="shared" si="3"/>
        <v>#DIV/0!</v>
      </c>
      <c r="K15" s="15">
        <f t="shared" si="4"/>
        <v>0</v>
      </c>
      <c r="L15" s="15">
        <f t="shared" si="5"/>
        <v>0</v>
      </c>
      <c r="M15" s="15">
        <f t="shared" si="6"/>
        <v>0</v>
      </c>
      <c r="N15" s="26"/>
      <c r="O15" s="22"/>
      <c r="P15" s="15">
        <f t="shared" si="7"/>
        <v>0</v>
      </c>
      <c r="Q15" s="16">
        <f t="shared" si="8"/>
        <v>0</v>
      </c>
    </row>
    <row r="16" spans="1:17" x14ac:dyDescent="0.25">
      <c r="A16" s="10" t="s">
        <v>27</v>
      </c>
      <c r="B16" s="11">
        <v>22</v>
      </c>
      <c r="C16" s="12"/>
      <c r="D16" s="13">
        <f t="shared" si="0"/>
        <v>0</v>
      </c>
      <c r="E16" s="21"/>
      <c r="F16" s="19"/>
      <c r="G16" s="14">
        <f t="shared" si="1"/>
        <v>0</v>
      </c>
      <c r="H16" s="14">
        <f t="shared" si="2"/>
        <v>0</v>
      </c>
      <c r="I16" s="20"/>
      <c r="J16" s="15" t="e">
        <f t="shared" si="3"/>
        <v>#DIV/0!</v>
      </c>
      <c r="K16" s="15">
        <f t="shared" si="4"/>
        <v>0</v>
      </c>
      <c r="L16" s="15">
        <f t="shared" si="5"/>
        <v>0</v>
      </c>
      <c r="M16" s="15">
        <f t="shared" si="6"/>
        <v>0</v>
      </c>
      <c r="N16" s="26"/>
      <c r="O16" s="22"/>
      <c r="P16" s="15">
        <f t="shared" si="7"/>
        <v>0</v>
      </c>
      <c r="Q16" s="16">
        <f t="shared" si="8"/>
        <v>0</v>
      </c>
    </row>
    <row r="17" spans="1:17" x14ac:dyDescent="0.25">
      <c r="A17" s="10" t="s">
        <v>28</v>
      </c>
      <c r="B17" s="11">
        <v>20</v>
      </c>
      <c r="C17" s="12"/>
      <c r="D17" s="13">
        <f t="shared" si="0"/>
        <v>0</v>
      </c>
      <c r="E17" s="21"/>
      <c r="F17" s="19"/>
      <c r="G17" s="14">
        <f t="shared" si="1"/>
        <v>0</v>
      </c>
      <c r="H17" s="14">
        <f t="shared" si="2"/>
        <v>0</v>
      </c>
      <c r="I17" s="20"/>
      <c r="J17" s="15" t="e">
        <f t="shared" si="3"/>
        <v>#DIV/0!</v>
      </c>
      <c r="K17" s="15">
        <f t="shared" si="4"/>
        <v>0</v>
      </c>
      <c r="L17" s="15">
        <f t="shared" si="5"/>
        <v>0</v>
      </c>
      <c r="M17" s="15">
        <f t="shared" si="6"/>
        <v>0</v>
      </c>
      <c r="N17" s="26"/>
      <c r="O17" s="22"/>
      <c r="P17" s="15">
        <f t="shared" si="7"/>
        <v>0</v>
      </c>
      <c r="Q17" s="16">
        <f t="shared" si="8"/>
        <v>0</v>
      </c>
    </row>
    <row r="18" spans="1:17" x14ac:dyDescent="0.25">
      <c r="A18" s="10" t="s">
        <v>29</v>
      </c>
      <c r="B18" s="11">
        <v>22</v>
      </c>
      <c r="C18" s="12"/>
      <c r="D18" s="13">
        <f t="shared" si="0"/>
        <v>0</v>
      </c>
      <c r="E18" s="21"/>
      <c r="F18" s="19"/>
      <c r="G18" s="14">
        <f t="shared" si="1"/>
        <v>0</v>
      </c>
      <c r="H18" s="14">
        <f t="shared" si="2"/>
        <v>0</v>
      </c>
      <c r="I18" s="20"/>
      <c r="J18" s="15" t="e">
        <f t="shared" si="3"/>
        <v>#DIV/0!</v>
      </c>
      <c r="K18" s="15">
        <f t="shared" si="4"/>
        <v>0</v>
      </c>
      <c r="L18" s="15">
        <f t="shared" si="5"/>
        <v>0</v>
      </c>
      <c r="M18" s="15">
        <f t="shared" si="6"/>
        <v>0</v>
      </c>
      <c r="N18" s="26"/>
      <c r="O18" s="22"/>
      <c r="P18" s="15">
        <f t="shared" si="7"/>
        <v>0</v>
      </c>
      <c r="Q18" s="16">
        <f t="shared" si="8"/>
        <v>0</v>
      </c>
    </row>
    <row r="19" spans="1:17" x14ac:dyDescent="0.25">
      <c r="A19" s="10" t="s">
        <v>30</v>
      </c>
      <c r="B19" s="11">
        <v>21</v>
      </c>
      <c r="C19" s="12"/>
      <c r="D19" s="13">
        <f t="shared" si="0"/>
        <v>0</v>
      </c>
      <c r="E19" s="21"/>
      <c r="F19" s="19"/>
      <c r="G19" s="14">
        <f t="shared" si="1"/>
        <v>0</v>
      </c>
      <c r="H19" s="14">
        <f t="shared" si="2"/>
        <v>0</v>
      </c>
      <c r="I19" s="20"/>
      <c r="J19" s="15" t="e">
        <f t="shared" si="3"/>
        <v>#DIV/0!</v>
      </c>
      <c r="K19" s="15">
        <f t="shared" si="4"/>
        <v>0</v>
      </c>
      <c r="L19" s="15">
        <f t="shared" si="5"/>
        <v>0</v>
      </c>
      <c r="M19" s="15">
        <f t="shared" si="6"/>
        <v>0</v>
      </c>
      <c r="N19" s="26"/>
      <c r="O19" s="22"/>
      <c r="P19" s="15">
        <f t="shared" si="7"/>
        <v>0</v>
      </c>
      <c r="Q19" s="16">
        <f t="shared" si="8"/>
        <v>0</v>
      </c>
    </row>
    <row r="20" spans="1:17" x14ac:dyDescent="0.25">
      <c r="A20" s="10" t="s">
        <v>31</v>
      </c>
      <c r="B20" s="11">
        <v>21</v>
      </c>
      <c r="C20" s="12"/>
      <c r="D20" s="13">
        <f t="shared" si="0"/>
        <v>0</v>
      </c>
      <c r="E20" s="21"/>
      <c r="F20" s="19"/>
      <c r="G20" s="14">
        <f t="shared" si="1"/>
        <v>0</v>
      </c>
      <c r="H20" s="14">
        <f t="shared" si="2"/>
        <v>0</v>
      </c>
      <c r="I20" s="20"/>
      <c r="J20" s="15" t="e">
        <f t="shared" si="3"/>
        <v>#DIV/0!</v>
      </c>
      <c r="K20" s="15">
        <f t="shared" si="4"/>
        <v>0</v>
      </c>
      <c r="L20" s="15">
        <f t="shared" si="5"/>
        <v>0</v>
      </c>
      <c r="M20" s="15">
        <f t="shared" si="6"/>
        <v>0</v>
      </c>
      <c r="N20" s="26"/>
      <c r="O20" s="22"/>
      <c r="P20" s="15">
        <f t="shared" si="7"/>
        <v>0</v>
      </c>
      <c r="Q20" s="16">
        <f t="shared" si="8"/>
        <v>0</v>
      </c>
    </row>
    <row r="21" spans="1:17" x14ac:dyDescent="0.25">
      <c r="A21" s="10" t="s">
        <v>32</v>
      </c>
      <c r="B21" s="11">
        <v>20</v>
      </c>
      <c r="C21" s="12"/>
      <c r="D21" s="13">
        <f t="shared" si="0"/>
        <v>0</v>
      </c>
      <c r="E21" s="21"/>
      <c r="F21" s="19"/>
      <c r="G21" s="14">
        <f t="shared" si="1"/>
        <v>0</v>
      </c>
      <c r="H21" s="14">
        <f t="shared" si="2"/>
        <v>0</v>
      </c>
      <c r="I21" s="20"/>
      <c r="J21" s="15" t="e">
        <f t="shared" si="3"/>
        <v>#DIV/0!</v>
      </c>
      <c r="K21" s="15">
        <f t="shared" si="4"/>
        <v>0</v>
      </c>
      <c r="L21" s="15">
        <f t="shared" si="5"/>
        <v>0</v>
      </c>
      <c r="M21" s="15">
        <f t="shared" si="6"/>
        <v>0</v>
      </c>
      <c r="N21" s="26"/>
      <c r="O21" s="22"/>
      <c r="P21" s="15">
        <f t="shared" si="7"/>
        <v>0</v>
      </c>
      <c r="Q21" s="16">
        <f t="shared" si="8"/>
        <v>0</v>
      </c>
    </row>
    <row r="22" spans="1:17" x14ac:dyDescent="0.25">
      <c r="A22" s="10" t="s">
        <v>33</v>
      </c>
      <c r="B22" s="11">
        <v>19</v>
      </c>
      <c r="C22" s="12"/>
      <c r="D22" s="13">
        <f t="shared" si="0"/>
        <v>0</v>
      </c>
      <c r="E22" s="21"/>
      <c r="F22" s="19"/>
      <c r="G22" s="14">
        <f t="shared" si="1"/>
        <v>0</v>
      </c>
      <c r="H22" s="14">
        <f t="shared" si="2"/>
        <v>0</v>
      </c>
      <c r="I22" s="20"/>
      <c r="J22" s="15" t="e">
        <f t="shared" si="3"/>
        <v>#DIV/0!</v>
      </c>
      <c r="K22" s="15">
        <f t="shared" si="4"/>
        <v>0</v>
      </c>
      <c r="L22" s="15">
        <f t="shared" si="5"/>
        <v>0</v>
      </c>
      <c r="M22" s="15">
        <f t="shared" si="6"/>
        <v>0</v>
      </c>
      <c r="N22" s="26"/>
      <c r="O22" s="22"/>
      <c r="P22" s="15">
        <f t="shared" si="7"/>
        <v>0</v>
      </c>
      <c r="Q22" s="24">
        <f>M22+P22+N23</f>
        <v>0</v>
      </c>
    </row>
    <row r="23" spans="1:17" s="4" customFormat="1" x14ac:dyDescent="0.25">
      <c r="A23" s="10" t="s">
        <v>34</v>
      </c>
      <c r="B23" s="23"/>
      <c r="C23" s="23"/>
      <c r="D23" s="23"/>
      <c r="E23" s="23"/>
      <c r="F23" s="23"/>
      <c r="G23" s="17">
        <f>SUM(G11:G22)</f>
        <v>0</v>
      </c>
      <c r="H23" s="17">
        <f>SUM(H11:H22)</f>
        <v>0</v>
      </c>
      <c r="I23" s="18"/>
      <c r="J23" s="18"/>
      <c r="K23" s="18"/>
      <c r="L23" s="16">
        <f>SUM(L11:L22)</f>
        <v>0</v>
      </c>
      <c r="M23" s="16">
        <f>SUM(M11:M22)</f>
        <v>0</v>
      </c>
      <c r="N23" s="16">
        <f>IF(H23&gt;G23,L23-M23,0)</f>
        <v>0</v>
      </c>
      <c r="O23" s="18"/>
      <c r="P23" s="16">
        <f>SUM(P11:P22)</f>
        <v>0</v>
      </c>
      <c r="Q23" s="24"/>
    </row>
  </sheetData>
  <mergeCells count="7">
    <mergeCell ref="Q22:Q23"/>
    <mergeCell ref="B23:F23"/>
    <mergeCell ref="A1:C1"/>
    <mergeCell ref="A3:B3"/>
    <mergeCell ref="A4:B4"/>
    <mergeCell ref="A5:B5"/>
    <mergeCell ref="N11:N2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Modèle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Homont</dc:creator>
  <cp:lastModifiedBy>Florian Homont</cp:lastModifiedBy>
  <cp:lastPrinted>2022-11-28T10:46:47Z</cp:lastPrinted>
  <dcterms:created xsi:type="dcterms:W3CDTF">2022-11-22T09:16:55Z</dcterms:created>
  <dcterms:modified xsi:type="dcterms:W3CDTF">2022-12-13T09:25:17Z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5f6713-6d19-40ac-a071-63e831bc1e58_Enabled">
    <vt:lpwstr>true</vt:lpwstr>
  </property>
  <property fmtid="{D5CDD505-2E9C-101B-9397-08002B2CF9AE}" pid="3" name="MSIP_Label_b85f6713-6d19-40ac-a071-63e831bc1e58_SetDate">
    <vt:lpwstr>2022-11-29T07:31:15Z</vt:lpwstr>
  </property>
  <property fmtid="{D5CDD505-2E9C-101B-9397-08002B2CF9AE}" pid="4" name="MSIP_Label_b85f6713-6d19-40ac-a071-63e831bc1e58_Method">
    <vt:lpwstr>Standard</vt:lpwstr>
  </property>
  <property fmtid="{D5CDD505-2E9C-101B-9397-08002B2CF9AE}" pid="5" name="MSIP_Label_b85f6713-6d19-40ac-a071-63e831bc1e58_Name">
    <vt:lpwstr>Confidential - Low</vt:lpwstr>
  </property>
  <property fmtid="{D5CDD505-2E9C-101B-9397-08002B2CF9AE}" pid="6" name="MSIP_Label_b85f6713-6d19-40ac-a071-63e831bc1e58_SiteId">
    <vt:lpwstr>36839a65-7f3f-4bac-9ea4-f571f10a9a03</vt:lpwstr>
  </property>
  <property fmtid="{D5CDD505-2E9C-101B-9397-08002B2CF9AE}" pid="7" name="MSIP_Label_b85f6713-6d19-40ac-a071-63e831bc1e58_ActionId">
    <vt:lpwstr>c05730ee-c47d-4d47-a823-b4201f8a9c9d</vt:lpwstr>
  </property>
  <property fmtid="{D5CDD505-2E9C-101B-9397-08002B2CF9AE}" pid="8" name="MSIP_Label_b85f6713-6d19-40ac-a071-63e831bc1e58_ContentBits">
    <vt:lpwstr>0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2022-12-13T09:24:42Z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47995fc2-1f56-47ce-9137-a87caef4be74</vt:lpwstr>
  </property>
  <property fmtid="{D5CDD505-2E9C-101B-9397-08002B2CF9AE}" pid="14" name="MSIP_Label_defa4170-0d19-0005-0004-bc88714345d2_ActionId">
    <vt:lpwstr>31893d99-ba06-4df1-9cba-007e8422ffee</vt:lpwstr>
  </property>
  <property fmtid="{D5CDD505-2E9C-101B-9397-08002B2CF9AE}" pid="15" name="MSIP_Label_defa4170-0d19-0005-0004-bc88714345d2_ContentBits">
    <vt:lpwstr>0</vt:lpwstr>
  </property>
</Properties>
</file>